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7296" tabRatio="601" firstSheet="4" activeTab="4"/>
  </bookViews>
  <sheets>
    <sheet name="IPP" sheetId="1" r:id="rId1"/>
    <sheet name="ManutTerritorio&amp;Forestazione" sheetId="2" r:id="rId2"/>
    <sheet name="Risorse-Idriche" sheetId="3" r:id="rId3"/>
    <sheet name="IIPbis" sheetId="4" r:id="rId4"/>
    <sheet name="ManutTerritorio&amp;Forestazion (2)" sheetId="5" r:id="rId5"/>
    <sheet name="Risorse-Idriche (2)" sheetId="6" r:id="rId6"/>
    <sheet name="Foglio3" sheetId="7" r:id="rId7"/>
  </sheets>
  <definedNames/>
  <calcPr fullCalcOnLoad="1"/>
</workbook>
</file>

<file path=xl/sharedStrings.xml><?xml version="1.0" encoding="utf-8"?>
<sst xmlns="http://schemas.openxmlformats.org/spreadsheetml/2006/main" count="181" uniqueCount="56">
  <si>
    <t>Tabella B - Quadro Finanziario Generale dell'Intesa Istituzionale di Programma</t>
  </si>
  <si>
    <t>FONTI</t>
  </si>
  <si>
    <t>Totale</t>
  </si>
  <si>
    <t>Quadro Finanziario (Milioni di Lire)</t>
  </si>
  <si>
    <t>A.  STATO</t>
  </si>
  <si>
    <t>TOTALE A</t>
  </si>
  <si>
    <t>B.  REGIONE CALABRIA</t>
  </si>
  <si>
    <t>TOTALE B</t>
  </si>
  <si>
    <t>C.  PRIVATI</t>
  </si>
  <si>
    <t>TOTALE C</t>
  </si>
  <si>
    <t>TOTALE A+B+C</t>
  </si>
  <si>
    <t>APQ - Ricerca e Innovazione</t>
  </si>
  <si>
    <t>APQ - Scuola</t>
  </si>
  <si>
    <t>APQ - ACCORDO DI PROGRAMMA QUADRO</t>
  </si>
  <si>
    <t>D. Lgs. 96/93, Art. 19 - Risorse Ridestinabili già assegnate ad opere L. 64/86 - Min. LL.PP.</t>
  </si>
  <si>
    <t>Legge 208/98 - Delibera CIPE 52/99 - Studi di Fattibilità</t>
  </si>
  <si>
    <t>Legge 549/98 - Delibera CIPE 4/99 - Provvedimenti per le Aree Depresse</t>
  </si>
  <si>
    <t>D. Lgs. 96/93, Art. 19 - Risorse Destinate ad Attività Sogesid</t>
  </si>
  <si>
    <t>POR - Calabria - Settore 1.1 - Acqua, Suolo e Protezione Civile</t>
  </si>
  <si>
    <t>Soggetti Privati (da Project Financing)</t>
  </si>
  <si>
    <t>Cofinanziamento da Tariffa - Acquedotti</t>
  </si>
  <si>
    <t>Cofinanziamento da Tariffa - Depurazione</t>
  </si>
  <si>
    <t>Finanziamento Ordinario</t>
  </si>
  <si>
    <t>APQ - Reti e Sistemi Interregionali di Trasporto</t>
  </si>
  <si>
    <t>APQ - Sicurezza e Legalità Organizzata</t>
  </si>
  <si>
    <t>APQ - Manutenzione del Territorio - Forestazione</t>
  </si>
  <si>
    <t>Tabella B1 - Quadro Finanziario Generale dell'Accordo di Programma Quadro - Manutenzione del Territorio-Forestazione</t>
  </si>
  <si>
    <t xml:space="preserve">Copertura Fabbisogno Scoperto 1998 </t>
  </si>
  <si>
    <t>Copertura 70% Fabbisogno Scoperto (1)</t>
  </si>
  <si>
    <t>B.  REGIONE CALABRIA (3)</t>
  </si>
  <si>
    <t>Copertura 30% Fabbisogno Scoperto</t>
  </si>
  <si>
    <t>Copertura 30% Costi per Materiali e Noli</t>
  </si>
  <si>
    <t>Progettazione, Studi di Fattibilità, Studi di Settore (4)</t>
  </si>
  <si>
    <t>(2)    Il relativo finanziamento è a carico della Legge n. 208/96 (risorse aree depresse).</t>
  </si>
  <si>
    <t>(1)    La previsione del fabbisogno scoperto è effettuata rispettando le competenze d'esercizio, mentre i flussi di cassa slittano all'esercizio</t>
  </si>
  <si>
    <t xml:space="preserve">         immediatamente successivo, essendo subordinati al consuntivo della spesa.</t>
  </si>
  <si>
    <t xml:space="preserve">        considerati e derivanti da economie o dal recupero di efficienza gestionale vanno a ridurre le quote a carico della Regione. </t>
  </si>
  <si>
    <t>(3)    Tenuto conto che delle insufficienti risorse regionali, gli ulteriori risparmi che comunque si verificheranno negli esercizi</t>
  </si>
  <si>
    <t>(4)    Articolo 6, comma 5, della Legge Regionale n. 27 del 13.9.1999 (Legge Finanziaria Regionale)</t>
  </si>
  <si>
    <t>Nota Generale - In corsivo sono riportate le risorse soggette a successiva verifica</t>
  </si>
  <si>
    <t>D. Lgs. 96/93, Art. 19 - Risorse Ridestinabili, già assegnate ad opere L. 64/86 (Delibera CIPE 4/99)</t>
  </si>
  <si>
    <t>(di cui in economia)</t>
  </si>
  <si>
    <t xml:space="preserve"> (Milioni di Lire)</t>
  </si>
  <si>
    <r>
      <t xml:space="preserve">APQ - </t>
    </r>
    <r>
      <rPr>
        <b/>
        <sz val="10"/>
        <rFont val="Times New Roman"/>
        <family val="1"/>
      </rPr>
      <t>Ciclo integrato delle acque</t>
    </r>
  </si>
  <si>
    <t>Tabella B2 - Quadro Finanziario Generale dell'Accordo di Programma Quadro - Ciclo integrato delle acque</t>
  </si>
  <si>
    <t>Totale (milioni di euro)</t>
  </si>
  <si>
    <t>Quadro Finanziario (Milioni di Euro)</t>
  </si>
  <si>
    <t>APQ - Ciclo integrato delle acque</t>
  </si>
  <si>
    <t>da definire</t>
  </si>
  <si>
    <t>da definire (5)</t>
  </si>
  <si>
    <t xml:space="preserve">     </t>
  </si>
  <si>
    <t xml:space="preserve">        rideterminato, in sede di Comitato istituzionale di gestione, alla luce dei risultati economici e gestionali conseguiti.  </t>
  </si>
  <si>
    <t xml:space="preserve">(5)   A partire dall’anno 2003, la copertura dei costi ordinari di forestazione non è indicata in quanto, in coerenza con l’obiettivo dell’accordo di </t>
  </si>
  <si>
    <t xml:space="preserve">        ricondurre il totale complessivo dei costi al disotto dei 300 miliardi di lire annui, l’ammontare del concorso dello Stato alla spesa sarà </t>
  </si>
  <si>
    <t>Copertura 70% Costi per Materiali e Noli (2)</t>
  </si>
  <si>
    <t>Interventi Aggiuntivi (3)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</si>
</sst>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&quot;L.&quot;\ #,##0"/>
    <numFmt numFmtId="166" formatCode="0.0"/>
    <numFmt numFmtId="167" formatCode="#,##0.0"/>
    <numFmt numFmtId="168" formatCode="#,##0.000"/>
    <numFmt numFmtId="169" formatCode="0.0000%"/>
    <numFmt numFmtId="170" formatCode="0.00000%"/>
    <numFmt numFmtId="171" formatCode="#,##0.0000"/>
    <numFmt numFmtId="172" formatCode="#,##0.0000000000000"/>
    <numFmt numFmtId="173" formatCode="#,##0.000000"/>
    <numFmt numFmtId="174" formatCode="0.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vertical="center" wrapText="1"/>
    </xf>
    <xf numFmtId="168" fontId="2" fillId="0" borderId="1" xfId="0" applyNumberFormat="1" applyFont="1" applyBorder="1" applyAlignment="1">
      <alignment vertical="center" wrapText="1"/>
    </xf>
    <xf numFmtId="168" fontId="2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vertical="center" wrapText="1"/>
    </xf>
    <xf numFmtId="168" fontId="2" fillId="0" borderId="1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A3" sqref="A3:A4"/>
    </sheetView>
  </sheetViews>
  <sheetFormatPr defaultColWidth="9.140625" defaultRowHeight="12.75"/>
  <cols>
    <col min="1" max="1" width="49.28125" style="1" customWidth="1"/>
    <col min="2" max="2" width="18.421875" style="3" customWidth="1"/>
    <col min="3" max="16384" width="9.140625" style="1" customWidth="1"/>
  </cols>
  <sheetData>
    <row r="1" spans="1:2" ht="12.75">
      <c r="A1" s="49" t="s">
        <v>0</v>
      </c>
      <c r="B1" s="50"/>
    </row>
    <row r="2" spans="1:2" ht="12.75">
      <c r="A2" s="2"/>
      <c r="B2" s="3" t="s">
        <v>42</v>
      </c>
    </row>
    <row r="3" spans="1:2" ht="12.75">
      <c r="A3" s="47" t="s">
        <v>13</v>
      </c>
      <c r="B3" s="51" t="s">
        <v>2</v>
      </c>
    </row>
    <row r="4" spans="1:2" ht="12.75">
      <c r="A4" s="48"/>
      <c r="B4" s="52"/>
    </row>
    <row r="6" ht="12.75">
      <c r="A6" s="5" t="s">
        <v>4</v>
      </c>
    </row>
    <row r="7" spans="1:2" ht="12.75">
      <c r="A7" s="6" t="s">
        <v>25</v>
      </c>
      <c r="B7" s="11">
        <v>1180313</v>
      </c>
    </row>
    <row r="8" spans="1:2" ht="12.75">
      <c r="A8" s="6" t="s">
        <v>47</v>
      </c>
      <c r="B8" s="11">
        <f>'Risorse-Idriche'!J16</f>
        <v>310683</v>
      </c>
    </row>
    <row r="9" spans="1:2" ht="12.75">
      <c r="A9" s="6" t="s">
        <v>23</v>
      </c>
      <c r="B9" s="41" t="s">
        <v>48</v>
      </c>
    </row>
    <row r="10" spans="1:2" ht="12.75">
      <c r="A10" s="6" t="s">
        <v>24</v>
      </c>
      <c r="B10" s="41" t="s">
        <v>48</v>
      </c>
    </row>
    <row r="11" spans="1:2" ht="12.75">
      <c r="A11" s="6" t="s">
        <v>12</v>
      </c>
      <c r="B11" s="41" t="s">
        <v>48</v>
      </c>
    </row>
    <row r="12" spans="1:2" ht="12.75">
      <c r="A12" s="6" t="s">
        <v>11</v>
      </c>
      <c r="B12" s="41" t="s">
        <v>48</v>
      </c>
    </row>
    <row r="13" spans="1:2" ht="12.75">
      <c r="A13" s="6"/>
      <c r="B13" s="41" t="s">
        <v>48</v>
      </c>
    </row>
    <row r="14" spans="1:2" ht="12.75">
      <c r="A14" s="10"/>
      <c r="B14" s="9"/>
    </row>
    <row r="15" spans="1:2" ht="12.75">
      <c r="A15" s="8" t="s">
        <v>5</v>
      </c>
      <c r="B15" s="11">
        <f>SUM(B7:B8)</f>
        <v>1490996</v>
      </c>
    </row>
    <row r="17" ht="12.75">
      <c r="A17" s="5" t="s">
        <v>6</v>
      </c>
    </row>
    <row r="18" spans="1:2" ht="12.75">
      <c r="A18" s="6" t="s">
        <v>25</v>
      </c>
      <c r="B18" s="11">
        <f>'ManutTerritorio&amp;Forestazione'!J28</f>
        <v>713349</v>
      </c>
    </row>
    <row r="19" spans="1:2" ht="12.75">
      <c r="A19" s="6" t="s">
        <v>47</v>
      </c>
      <c r="B19" s="11">
        <f>'Risorse-Idriche'!J28</f>
        <v>450000</v>
      </c>
    </row>
    <row r="20" spans="1:2" ht="12.75">
      <c r="A20" s="6" t="s">
        <v>23</v>
      </c>
      <c r="B20" s="41" t="s">
        <v>48</v>
      </c>
    </row>
    <row r="21" spans="1:2" ht="12.75">
      <c r="A21" s="6" t="s">
        <v>24</v>
      </c>
      <c r="B21" s="41" t="s">
        <v>48</v>
      </c>
    </row>
    <row r="22" spans="1:2" ht="12.75">
      <c r="A22" s="6" t="s">
        <v>12</v>
      </c>
      <c r="B22" s="41" t="s">
        <v>48</v>
      </c>
    </row>
    <row r="23" spans="1:2" ht="12.75">
      <c r="A23" s="6" t="s">
        <v>11</v>
      </c>
      <c r="B23" s="41" t="s">
        <v>48</v>
      </c>
    </row>
    <row r="24" spans="1:2" ht="12.75">
      <c r="A24" s="6"/>
      <c r="B24" s="11"/>
    </row>
    <row r="25" spans="1:2" ht="12.75">
      <c r="A25" s="10"/>
      <c r="B25" s="9"/>
    </row>
    <row r="26" spans="1:2" ht="12.75">
      <c r="A26" s="8" t="s">
        <v>7</v>
      </c>
      <c r="B26" s="11">
        <f>SUM(B18:B23)</f>
        <v>1163349</v>
      </c>
    </row>
    <row r="28" ht="12.75">
      <c r="A28" s="5" t="s">
        <v>8</v>
      </c>
    </row>
    <row r="29" spans="1:2" ht="12.75">
      <c r="A29" s="6" t="s">
        <v>25</v>
      </c>
      <c r="B29" s="11">
        <f>'ManutTerritorio&amp;Forestazione'!J40</f>
        <v>0</v>
      </c>
    </row>
    <row r="30" spans="1:2" ht="12.75">
      <c r="A30" s="6" t="s">
        <v>47</v>
      </c>
      <c r="B30" s="11">
        <f>'Risorse-Idriche'!J40</f>
        <v>338700</v>
      </c>
    </row>
    <row r="31" spans="1:2" ht="12.75">
      <c r="A31" s="6" t="s">
        <v>23</v>
      </c>
      <c r="B31" s="41" t="s">
        <v>48</v>
      </c>
    </row>
    <row r="32" spans="1:2" ht="12.75" customHeight="1">
      <c r="A32" s="6" t="s">
        <v>24</v>
      </c>
      <c r="B32" s="41" t="s">
        <v>48</v>
      </c>
    </row>
    <row r="33" spans="1:2" ht="12.75">
      <c r="A33" s="6" t="s">
        <v>12</v>
      </c>
      <c r="B33" s="41" t="s">
        <v>48</v>
      </c>
    </row>
    <row r="34" spans="1:2" ht="12.75">
      <c r="A34" s="6" t="s">
        <v>11</v>
      </c>
      <c r="B34" s="41" t="s">
        <v>48</v>
      </c>
    </row>
    <row r="35" spans="1:2" ht="12.75">
      <c r="A35" s="6"/>
      <c r="B35" s="11"/>
    </row>
    <row r="36" spans="1:2" ht="12.75">
      <c r="A36" s="10"/>
      <c r="B36" s="9"/>
    </row>
    <row r="37" spans="1:2" ht="12.75">
      <c r="A37" s="8" t="s">
        <v>9</v>
      </c>
      <c r="B37" s="11">
        <f>SUM(B30:B34)</f>
        <v>338700</v>
      </c>
    </row>
    <row r="39" spans="1:2" ht="12.75">
      <c r="A39" s="8" t="s">
        <v>10</v>
      </c>
      <c r="B39" s="11">
        <f>B15+B26+B37</f>
        <v>2993045</v>
      </c>
    </row>
  </sheetData>
  <mergeCells count="3">
    <mergeCell ref="A3:A4"/>
    <mergeCell ref="A1:B1"/>
    <mergeCell ref="B3:B4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75" zoomScaleNormal="75" workbookViewId="0" topLeftCell="A51">
      <selection activeCell="A61" sqref="A61"/>
    </sheetView>
  </sheetViews>
  <sheetFormatPr defaultColWidth="9.140625" defaultRowHeight="12.75"/>
  <cols>
    <col min="1" max="1" width="42.140625" style="1" customWidth="1"/>
    <col min="2" max="5" width="9.140625" style="3" customWidth="1"/>
    <col min="6" max="6" width="11.8515625" style="3" customWidth="1"/>
    <col min="7" max="10" width="9.140625" style="3" customWidth="1"/>
    <col min="11" max="16384" width="9.140625" style="1" customWidth="1"/>
  </cols>
  <sheetData>
    <row r="1" spans="1:10" ht="12.75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0"/>
    </row>
    <row r="2" ht="12.75">
      <c r="A2" s="2"/>
    </row>
    <row r="3" spans="1:10" ht="12.75">
      <c r="A3" s="56" t="s">
        <v>1</v>
      </c>
      <c r="B3" s="53" t="s">
        <v>3</v>
      </c>
      <c r="C3" s="54"/>
      <c r="D3" s="54"/>
      <c r="E3" s="54"/>
      <c r="F3" s="54"/>
      <c r="G3" s="54"/>
      <c r="H3" s="54"/>
      <c r="I3" s="54"/>
      <c r="J3" s="55"/>
    </row>
    <row r="4" spans="1:10" ht="12.75">
      <c r="A4" s="52"/>
      <c r="B4" s="4">
        <v>1999</v>
      </c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 t="s">
        <v>2</v>
      </c>
    </row>
    <row r="6" ht="12.75">
      <c r="A6" s="5" t="s">
        <v>4</v>
      </c>
    </row>
    <row r="7" spans="1:10" s="18" customFormat="1" ht="12.75">
      <c r="A7" s="20" t="s">
        <v>22</v>
      </c>
      <c r="B7" s="16">
        <v>150000</v>
      </c>
      <c r="C7" s="16">
        <v>150000</v>
      </c>
      <c r="D7" s="16">
        <v>150000</v>
      </c>
      <c r="E7" s="16">
        <v>150000</v>
      </c>
      <c r="F7" s="44" t="s">
        <v>49</v>
      </c>
      <c r="G7" s="16"/>
      <c r="H7" s="16"/>
      <c r="I7" s="16"/>
      <c r="J7" s="17">
        <f>B7+C7+D7+E7</f>
        <v>600000</v>
      </c>
    </row>
    <row r="8" spans="1:10" s="18" customFormat="1" ht="12.75">
      <c r="A8" s="20" t="s">
        <v>27</v>
      </c>
      <c r="B8" s="16">
        <v>54000</v>
      </c>
      <c r="C8" s="16"/>
      <c r="D8" s="16"/>
      <c r="E8" s="16"/>
      <c r="F8" s="16"/>
      <c r="G8" s="16"/>
      <c r="H8" s="16"/>
      <c r="I8" s="16"/>
      <c r="J8" s="17">
        <f aca="true" t="shared" si="0" ref="J8:J14">B8+C8+D8+E8+F8+G8+H8+I8</f>
        <v>54000</v>
      </c>
    </row>
    <row r="9" spans="1:10" s="18" customFormat="1" ht="12.75">
      <c r="A9" s="20" t="s">
        <v>28</v>
      </c>
      <c r="B9" s="16"/>
      <c r="C9" s="16">
        <v>43686</v>
      </c>
      <c r="D9" s="16">
        <v>24929</v>
      </c>
      <c r="E9" s="16">
        <v>7274</v>
      </c>
      <c r="F9" s="16">
        <v>0</v>
      </c>
      <c r="G9" s="16"/>
      <c r="H9" s="16"/>
      <c r="I9" s="16"/>
      <c r="J9" s="17">
        <f t="shared" si="0"/>
        <v>75889</v>
      </c>
    </row>
    <row r="10" spans="1:10" s="18" customFormat="1" ht="12.75">
      <c r="A10" s="20" t="s">
        <v>54</v>
      </c>
      <c r="B10" s="16"/>
      <c r="C10" s="16">
        <v>50737</v>
      </c>
      <c r="D10" s="16">
        <v>46986</v>
      </c>
      <c r="E10" s="16">
        <v>43455</v>
      </c>
      <c r="F10" s="16">
        <v>39246</v>
      </c>
      <c r="G10" s="16"/>
      <c r="H10" s="16"/>
      <c r="I10" s="16"/>
      <c r="J10" s="17">
        <f t="shared" si="0"/>
        <v>180424</v>
      </c>
    </row>
    <row r="11" spans="1:10" s="23" customFormat="1" ht="12.75">
      <c r="A11" s="21" t="s">
        <v>55</v>
      </c>
      <c r="B11" s="22">
        <v>60000</v>
      </c>
      <c r="C11" s="22">
        <v>120000</v>
      </c>
      <c r="D11" s="22">
        <v>60000</v>
      </c>
      <c r="E11" s="22">
        <v>30000</v>
      </c>
      <c r="F11" s="22"/>
      <c r="G11" s="22"/>
      <c r="H11" s="22"/>
      <c r="I11" s="22"/>
      <c r="J11" s="22">
        <f t="shared" si="0"/>
        <v>270000</v>
      </c>
    </row>
    <row r="12" spans="1:10" s="18" customFormat="1" ht="12.75">
      <c r="A12" s="29" t="s">
        <v>41</v>
      </c>
      <c r="B12" s="22">
        <v>60000</v>
      </c>
      <c r="C12" s="22">
        <v>30000</v>
      </c>
      <c r="D12" s="16"/>
      <c r="E12" s="16"/>
      <c r="F12" s="16"/>
      <c r="G12" s="16"/>
      <c r="H12" s="16"/>
      <c r="I12" s="16"/>
      <c r="J12" s="17"/>
    </row>
    <row r="13" spans="1:10" s="18" customFormat="1" ht="12.75">
      <c r="A13" s="20"/>
      <c r="B13" s="16"/>
      <c r="C13" s="16"/>
      <c r="D13" s="16"/>
      <c r="E13" s="16"/>
      <c r="F13" s="16"/>
      <c r="G13" s="16"/>
      <c r="H13" s="16"/>
      <c r="I13" s="16"/>
      <c r="J13" s="17">
        <f t="shared" si="0"/>
        <v>0</v>
      </c>
    </row>
    <row r="14" spans="1:10" s="18" customFormat="1" ht="12.75">
      <c r="A14" s="20"/>
      <c r="B14" s="16"/>
      <c r="C14" s="16"/>
      <c r="D14" s="16"/>
      <c r="E14" s="16"/>
      <c r="F14" s="16"/>
      <c r="G14" s="16"/>
      <c r="H14" s="16"/>
      <c r="I14" s="16"/>
      <c r="J14" s="17">
        <f t="shared" si="0"/>
        <v>0</v>
      </c>
    </row>
    <row r="15" spans="1:10" ht="12.75">
      <c r="A15" s="10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8" t="s">
        <v>5</v>
      </c>
      <c r="B16" s="11">
        <f>SUM(B7:B11)</f>
        <v>264000</v>
      </c>
      <c r="C16" s="11">
        <f aca="true" t="shared" si="1" ref="C16:J16">SUM(C7:C11)</f>
        <v>364423</v>
      </c>
      <c r="D16" s="11">
        <f t="shared" si="1"/>
        <v>281915</v>
      </c>
      <c r="E16" s="11">
        <f t="shared" si="1"/>
        <v>230729</v>
      </c>
      <c r="F16" s="11">
        <f t="shared" si="1"/>
        <v>39246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1180313</v>
      </c>
    </row>
    <row r="18" ht="12.75">
      <c r="A18" s="5" t="s">
        <v>29</v>
      </c>
    </row>
    <row r="19" spans="1:10" ht="12.75">
      <c r="A19" s="20" t="s">
        <v>22</v>
      </c>
      <c r="B19" s="16">
        <v>150000</v>
      </c>
      <c r="C19" s="16">
        <v>150000</v>
      </c>
      <c r="D19" s="7">
        <v>150000</v>
      </c>
      <c r="E19" s="7">
        <v>150000</v>
      </c>
      <c r="F19" s="7" t="s">
        <v>49</v>
      </c>
      <c r="G19" s="7"/>
      <c r="H19" s="7"/>
      <c r="I19" s="7"/>
      <c r="J19" s="11">
        <f>B19+C19+D19+E19</f>
        <v>600000</v>
      </c>
    </row>
    <row r="20" spans="1:10" s="14" customFormat="1" ht="12.75">
      <c r="A20" s="20" t="s">
        <v>30</v>
      </c>
      <c r="B20" s="16">
        <v>18722</v>
      </c>
      <c r="C20" s="16">
        <v>10684</v>
      </c>
      <c r="D20" s="12">
        <v>3118</v>
      </c>
      <c r="E20" s="12">
        <v>0</v>
      </c>
      <c r="F20" s="12"/>
      <c r="G20" s="12"/>
      <c r="H20" s="12"/>
      <c r="I20" s="12"/>
      <c r="J20" s="13">
        <f aca="true" t="shared" si="2" ref="J20:J26">B20+C20+D20+E20+F20+G20+H20+I20</f>
        <v>32524</v>
      </c>
    </row>
    <row r="21" spans="1:10" s="14" customFormat="1" ht="12.75">
      <c r="A21" s="20" t="s">
        <v>31</v>
      </c>
      <c r="B21" s="16">
        <v>21745</v>
      </c>
      <c r="C21" s="16">
        <v>20137</v>
      </c>
      <c r="D21" s="12">
        <v>18623</v>
      </c>
      <c r="E21" s="12">
        <v>16820</v>
      </c>
      <c r="F21" s="12"/>
      <c r="G21" s="12"/>
      <c r="H21" s="12"/>
      <c r="I21" s="12"/>
      <c r="J21" s="13">
        <f t="shared" si="2"/>
        <v>77325</v>
      </c>
    </row>
    <row r="22" spans="1:10" ht="12.75">
      <c r="A22" s="20" t="s">
        <v>32</v>
      </c>
      <c r="B22" s="16">
        <v>2000</v>
      </c>
      <c r="C22" s="16">
        <v>1000</v>
      </c>
      <c r="D22" s="7">
        <v>500</v>
      </c>
      <c r="E22" s="7"/>
      <c r="F22" s="7"/>
      <c r="G22" s="7"/>
      <c r="H22" s="7"/>
      <c r="I22" s="7"/>
      <c r="J22" s="11">
        <f t="shared" si="2"/>
        <v>3500</v>
      </c>
    </row>
    <row r="23" spans="1:10" ht="12.75">
      <c r="A23" s="20"/>
      <c r="B23" s="16"/>
      <c r="C23" s="16"/>
      <c r="D23" s="7"/>
      <c r="E23" s="7"/>
      <c r="F23" s="7"/>
      <c r="G23" s="7"/>
      <c r="H23" s="7"/>
      <c r="I23" s="7"/>
      <c r="J23" s="11">
        <f t="shared" si="2"/>
        <v>0</v>
      </c>
    </row>
    <row r="24" spans="1:10" ht="12.75">
      <c r="A24" s="20"/>
      <c r="B24" s="16"/>
      <c r="C24" s="16"/>
      <c r="D24" s="7"/>
      <c r="E24" s="7"/>
      <c r="F24" s="7"/>
      <c r="G24" s="7"/>
      <c r="H24" s="7"/>
      <c r="I24" s="7"/>
      <c r="J24" s="11">
        <f t="shared" si="2"/>
        <v>0</v>
      </c>
    </row>
    <row r="25" spans="1:10" ht="12.75">
      <c r="A25" s="6"/>
      <c r="B25" s="7"/>
      <c r="C25" s="7"/>
      <c r="D25" s="7"/>
      <c r="E25" s="7"/>
      <c r="F25" s="7"/>
      <c r="G25" s="7"/>
      <c r="H25" s="7"/>
      <c r="I25" s="7"/>
      <c r="J25" s="11">
        <f t="shared" si="2"/>
        <v>0</v>
      </c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11">
        <f t="shared" si="2"/>
        <v>0</v>
      </c>
    </row>
    <row r="27" spans="1:10" ht="12.75">
      <c r="A27" s="10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8" t="s">
        <v>7</v>
      </c>
      <c r="B28" s="11">
        <f aca="true" t="shared" si="3" ref="B28:J28">SUM(B19:B26)</f>
        <v>192467</v>
      </c>
      <c r="C28" s="11">
        <f t="shared" si="3"/>
        <v>181821</v>
      </c>
      <c r="D28" s="11">
        <f t="shared" si="3"/>
        <v>172241</v>
      </c>
      <c r="E28" s="11">
        <f t="shared" si="3"/>
        <v>166820</v>
      </c>
      <c r="F28" s="11">
        <f t="shared" si="3"/>
        <v>0</v>
      </c>
      <c r="G28" s="11">
        <f t="shared" si="3"/>
        <v>0</v>
      </c>
      <c r="H28" s="11">
        <f t="shared" si="3"/>
        <v>0</v>
      </c>
      <c r="I28" s="11">
        <f t="shared" si="3"/>
        <v>0</v>
      </c>
      <c r="J28" s="11">
        <f t="shared" si="3"/>
        <v>713349</v>
      </c>
    </row>
    <row r="30" ht="12.75">
      <c r="A30" s="5" t="s">
        <v>8</v>
      </c>
    </row>
    <row r="31" spans="1:10" ht="12.75">
      <c r="A31" s="6"/>
      <c r="B31" s="7"/>
      <c r="C31" s="7"/>
      <c r="D31" s="7"/>
      <c r="E31" s="7"/>
      <c r="F31" s="7"/>
      <c r="G31" s="7"/>
      <c r="H31" s="7"/>
      <c r="I31" s="7"/>
      <c r="J31" s="11">
        <f aca="true" t="shared" si="4" ref="J31:J38">B31+C31+D31+E31+F31+G31+H31+I31</f>
        <v>0</v>
      </c>
    </row>
    <row r="32" spans="1:10" ht="12.75">
      <c r="A32" s="6"/>
      <c r="B32" s="7"/>
      <c r="C32" s="7"/>
      <c r="D32" s="7"/>
      <c r="E32" s="7"/>
      <c r="F32" s="7"/>
      <c r="G32" s="7"/>
      <c r="H32" s="7"/>
      <c r="I32" s="7"/>
      <c r="J32" s="11">
        <f t="shared" si="4"/>
        <v>0</v>
      </c>
    </row>
    <row r="33" spans="1:10" ht="12.75">
      <c r="A33" s="6"/>
      <c r="B33" s="7"/>
      <c r="C33" s="7"/>
      <c r="D33" s="7"/>
      <c r="E33" s="7"/>
      <c r="F33" s="7"/>
      <c r="G33" s="7"/>
      <c r="H33" s="7"/>
      <c r="I33" s="7"/>
      <c r="J33" s="11">
        <f t="shared" si="4"/>
        <v>0</v>
      </c>
    </row>
    <row r="34" spans="1:10" ht="12.75">
      <c r="A34" s="6"/>
      <c r="B34" s="7"/>
      <c r="C34" s="7"/>
      <c r="D34" s="7"/>
      <c r="E34" s="7"/>
      <c r="F34" s="7"/>
      <c r="G34" s="7"/>
      <c r="H34" s="7"/>
      <c r="I34" s="7"/>
      <c r="J34" s="11">
        <f t="shared" si="4"/>
        <v>0</v>
      </c>
    </row>
    <row r="35" spans="1:10" ht="12.75">
      <c r="A35" s="6"/>
      <c r="B35" s="7"/>
      <c r="C35" s="7"/>
      <c r="D35" s="7"/>
      <c r="E35" s="7"/>
      <c r="F35" s="7"/>
      <c r="G35" s="7"/>
      <c r="H35" s="7"/>
      <c r="I35" s="7"/>
      <c r="J35" s="11">
        <f t="shared" si="4"/>
        <v>0</v>
      </c>
    </row>
    <row r="36" spans="1:10" ht="12.75">
      <c r="A36" s="6"/>
      <c r="B36" s="7"/>
      <c r="C36" s="7"/>
      <c r="D36" s="7"/>
      <c r="E36" s="7"/>
      <c r="F36" s="7"/>
      <c r="G36" s="7"/>
      <c r="H36" s="7"/>
      <c r="I36" s="7"/>
      <c r="J36" s="11">
        <f t="shared" si="4"/>
        <v>0</v>
      </c>
    </row>
    <row r="37" spans="1:10" ht="12.75">
      <c r="A37" s="6"/>
      <c r="B37" s="7"/>
      <c r="C37" s="7"/>
      <c r="D37" s="7"/>
      <c r="E37" s="7"/>
      <c r="F37" s="7"/>
      <c r="G37" s="7"/>
      <c r="H37" s="7"/>
      <c r="I37" s="7"/>
      <c r="J37" s="11">
        <f t="shared" si="4"/>
        <v>0</v>
      </c>
    </row>
    <row r="38" spans="1:10" ht="12.75">
      <c r="A38" s="6"/>
      <c r="B38" s="7"/>
      <c r="C38" s="7"/>
      <c r="D38" s="7"/>
      <c r="E38" s="7"/>
      <c r="F38" s="7"/>
      <c r="G38" s="7"/>
      <c r="H38" s="7"/>
      <c r="I38" s="7"/>
      <c r="J38" s="11">
        <f t="shared" si="4"/>
        <v>0</v>
      </c>
    </row>
    <row r="39" spans="1:10" ht="12.75">
      <c r="A39" s="10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8" t="s">
        <v>9</v>
      </c>
      <c r="B40" s="11">
        <f aca="true" t="shared" si="5" ref="B40:J40">SUM(B31:B38)</f>
        <v>0</v>
      </c>
      <c r="C40" s="11">
        <f t="shared" si="5"/>
        <v>0</v>
      </c>
      <c r="D40" s="11">
        <f t="shared" si="5"/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</row>
    <row r="42" spans="1:10" ht="12.75">
      <c r="A42" s="8" t="s">
        <v>10</v>
      </c>
      <c r="B42" s="11">
        <f aca="true" t="shared" si="6" ref="B42:J42">B16+B28+B40</f>
        <v>456467</v>
      </c>
      <c r="C42" s="11">
        <f t="shared" si="6"/>
        <v>546244</v>
      </c>
      <c r="D42" s="11">
        <f t="shared" si="6"/>
        <v>454156</v>
      </c>
      <c r="E42" s="11">
        <f t="shared" si="6"/>
        <v>397549</v>
      </c>
      <c r="F42" s="11">
        <f t="shared" si="6"/>
        <v>39246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1893662</v>
      </c>
    </row>
    <row r="44" spans="1:7" ht="12.75">
      <c r="A44" s="45"/>
      <c r="B44" s="45"/>
      <c r="C44" s="45"/>
      <c r="D44" s="45"/>
      <c r="E44" s="45"/>
      <c r="F44" s="45"/>
      <c r="G44" s="45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>
      <c r="A60" s="25" t="s">
        <v>39</v>
      </c>
    </row>
  </sheetData>
  <mergeCells count="3">
    <mergeCell ref="B3:J3"/>
    <mergeCell ref="A3:A4"/>
    <mergeCell ref="A1:J1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71" r:id="rId3"/>
  <legacyDrawing r:id="rId2"/>
  <oleObjects>
    <oleObject progId="Word.Document.8" shapeId="241696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C33">
      <selection activeCell="B8" sqref="B8"/>
    </sheetView>
  </sheetViews>
  <sheetFormatPr defaultColWidth="9.140625" defaultRowHeight="12.75"/>
  <cols>
    <col min="1" max="1" width="35.00390625" style="1" customWidth="1"/>
    <col min="2" max="10" width="9.140625" style="3" customWidth="1"/>
    <col min="11" max="16384" width="9.140625" style="1" customWidth="1"/>
  </cols>
  <sheetData>
    <row r="1" spans="1:10" ht="12.75">
      <c r="A1" s="49" t="s">
        <v>44</v>
      </c>
      <c r="B1" s="50"/>
      <c r="C1" s="50"/>
      <c r="D1" s="50"/>
      <c r="E1" s="50"/>
      <c r="F1" s="50"/>
      <c r="G1" s="50"/>
      <c r="H1" s="50"/>
      <c r="I1" s="50"/>
      <c r="J1" s="50"/>
    </row>
    <row r="2" ht="12.75">
      <c r="A2" s="2"/>
    </row>
    <row r="3" spans="1:10" ht="12.75">
      <c r="A3" s="56" t="s">
        <v>1</v>
      </c>
      <c r="B3" s="53" t="s">
        <v>3</v>
      </c>
      <c r="C3" s="54"/>
      <c r="D3" s="54"/>
      <c r="E3" s="54"/>
      <c r="F3" s="54"/>
      <c r="G3" s="54"/>
      <c r="H3" s="54"/>
      <c r="I3" s="54"/>
      <c r="J3" s="55"/>
    </row>
    <row r="4" spans="1:10" ht="12.75">
      <c r="A4" s="52"/>
      <c r="B4" s="4">
        <v>1999</v>
      </c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 t="s">
        <v>2</v>
      </c>
    </row>
    <row r="6" ht="12.75">
      <c r="A6" s="5" t="s">
        <v>4</v>
      </c>
    </row>
    <row r="7" spans="1:10" s="14" customFormat="1" ht="20.25">
      <c r="A7" s="15" t="s">
        <v>14</v>
      </c>
      <c r="B7" s="12">
        <v>65000</v>
      </c>
      <c r="C7" s="12">
        <v>117000</v>
      </c>
      <c r="D7" s="12"/>
      <c r="E7" s="12"/>
      <c r="F7" s="12"/>
      <c r="G7" s="12"/>
      <c r="H7" s="12"/>
      <c r="I7" s="12"/>
      <c r="J7" s="13">
        <f aca="true" t="shared" si="0" ref="J7:J14">B7+C7+D7+E7+F7+G7+H7+I7</f>
        <v>182000</v>
      </c>
    </row>
    <row r="8" spans="1:10" s="14" customFormat="1" ht="12.75">
      <c r="A8" s="15" t="s">
        <v>15</v>
      </c>
      <c r="B8" s="12">
        <v>500</v>
      </c>
      <c r="C8" s="12"/>
      <c r="D8" s="12"/>
      <c r="E8" s="12"/>
      <c r="F8" s="12"/>
      <c r="G8" s="12"/>
      <c r="H8" s="12"/>
      <c r="I8" s="12"/>
      <c r="J8" s="13">
        <f t="shared" si="0"/>
        <v>500</v>
      </c>
    </row>
    <row r="9" spans="1:10" s="14" customFormat="1" ht="20.25">
      <c r="A9" s="15" t="s">
        <v>16</v>
      </c>
      <c r="B9" s="12"/>
      <c r="C9" s="12">
        <v>80000</v>
      </c>
      <c r="D9" s="12"/>
      <c r="E9" s="12"/>
      <c r="F9" s="12"/>
      <c r="G9" s="12"/>
      <c r="H9" s="12"/>
      <c r="I9" s="12"/>
      <c r="J9" s="13">
        <f t="shared" si="0"/>
        <v>80000</v>
      </c>
    </row>
    <row r="10" spans="1:10" s="14" customFormat="1" ht="20.25">
      <c r="A10" s="15" t="s">
        <v>17</v>
      </c>
      <c r="B10" s="12">
        <v>7500</v>
      </c>
      <c r="C10" s="12">
        <v>15683</v>
      </c>
      <c r="D10" s="12">
        <v>5000</v>
      </c>
      <c r="E10" s="12"/>
      <c r="F10" s="12"/>
      <c r="G10" s="12"/>
      <c r="H10" s="12"/>
      <c r="I10" s="12"/>
      <c r="J10" s="13">
        <f t="shared" si="0"/>
        <v>28183</v>
      </c>
    </row>
    <row r="11" spans="1:10" s="14" customFormat="1" ht="20.25">
      <c r="A11" s="15" t="s">
        <v>40</v>
      </c>
      <c r="B11" s="12"/>
      <c r="C11" s="12">
        <v>20000</v>
      </c>
      <c r="D11" s="12"/>
      <c r="E11" s="12"/>
      <c r="F11" s="12"/>
      <c r="G11" s="12"/>
      <c r="H11" s="12"/>
      <c r="I11" s="12"/>
      <c r="J11" s="13">
        <f t="shared" si="0"/>
        <v>20000</v>
      </c>
    </row>
    <row r="12" spans="1:10" s="14" customFormat="1" ht="12.75">
      <c r="A12" s="15"/>
      <c r="B12" s="12"/>
      <c r="C12" s="12"/>
      <c r="D12" s="12"/>
      <c r="E12" s="12"/>
      <c r="F12" s="12"/>
      <c r="G12" s="12"/>
      <c r="H12" s="12"/>
      <c r="I12" s="12"/>
      <c r="J12" s="13">
        <f t="shared" si="0"/>
        <v>0</v>
      </c>
    </row>
    <row r="13" spans="1:10" s="14" customFormat="1" ht="12.75">
      <c r="A13" s="15"/>
      <c r="B13" s="12"/>
      <c r="C13" s="12"/>
      <c r="D13" s="12"/>
      <c r="E13" s="12"/>
      <c r="F13" s="12"/>
      <c r="G13" s="12"/>
      <c r="H13" s="12"/>
      <c r="I13" s="12"/>
      <c r="J13" s="13">
        <f t="shared" si="0"/>
        <v>0</v>
      </c>
    </row>
    <row r="14" spans="1:10" s="14" customFormat="1" ht="12.75">
      <c r="A14" s="15"/>
      <c r="B14" s="12"/>
      <c r="C14" s="12"/>
      <c r="D14" s="12"/>
      <c r="E14" s="12"/>
      <c r="F14" s="12"/>
      <c r="G14" s="12"/>
      <c r="H14" s="12"/>
      <c r="I14" s="12"/>
      <c r="J14" s="13">
        <f t="shared" si="0"/>
        <v>0</v>
      </c>
    </row>
    <row r="15" spans="1:10" ht="12.75">
      <c r="A15" s="10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8" t="s">
        <v>5</v>
      </c>
      <c r="B16" s="11">
        <f aca="true" t="shared" si="1" ref="B16:J16">SUM(B7:B14)</f>
        <v>73000</v>
      </c>
      <c r="C16" s="11">
        <f t="shared" si="1"/>
        <v>232683</v>
      </c>
      <c r="D16" s="11">
        <f t="shared" si="1"/>
        <v>5000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310683</v>
      </c>
    </row>
    <row r="18" ht="12.75">
      <c r="A18" s="5" t="s">
        <v>6</v>
      </c>
    </row>
    <row r="19" spans="1:10" s="18" customFormat="1" ht="26.25">
      <c r="A19" s="19" t="s">
        <v>18</v>
      </c>
      <c r="B19" s="16"/>
      <c r="C19" s="16">
        <v>150000</v>
      </c>
      <c r="D19" s="16">
        <v>150000</v>
      </c>
      <c r="E19" s="16">
        <v>150000</v>
      </c>
      <c r="F19" s="16"/>
      <c r="G19" s="16"/>
      <c r="H19" s="16"/>
      <c r="I19" s="16"/>
      <c r="J19" s="17">
        <f aca="true" t="shared" si="2" ref="J19:J26">B19+C19+D19+E19+F19+G19+H19+I19</f>
        <v>450000</v>
      </c>
    </row>
    <row r="20" spans="1:10" s="18" customFormat="1" ht="12.75">
      <c r="A20" s="15"/>
      <c r="B20" s="16"/>
      <c r="C20" s="16"/>
      <c r="D20" s="16"/>
      <c r="E20" s="16"/>
      <c r="F20" s="16"/>
      <c r="G20" s="16"/>
      <c r="H20" s="16"/>
      <c r="I20" s="16"/>
      <c r="J20" s="17">
        <f t="shared" si="2"/>
        <v>0</v>
      </c>
    </row>
    <row r="21" spans="1:10" s="18" customFormat="1" ht="12.75">
      <c r="A21" s="19"/>
      <c r="B21" s="16"/>
      <c r="C21" s="16"/>
      <c r="D21" s="16"/>
      <c r="E21" s="16"/>
      <c r="F21" s="16"/>
      <c r="G21" s="16"/>
      <c r="H21" s="16"/>
      <c r="I21" s="16"/>
      <c r="J21" s="17">
        <f t="shared" si="2"/>
        <v>0</v>
      </c>
    </row>
    <row r="22" spans="1:10" s="18" customFormat="1" ht="12.75">
      <c r="A22" s="20"/>
      <c r="B22" s="16"/>
      <c r="C22" s="16"/>
      <c r="D22" s="16"/>
      <c r="E22" s="16"/>
      <c r="F22" s="16"/>
      <c r="G22" s="16"/>
      <c r="H22" s="16"/>
      <c r="I22" s="16"/>
      <c r="J22" s="17">
        <f t="shared" si="2"/>
        <v>0</v>
      </c>
    </row>
    <row r="23" spans="1:10" s="18" customFormat="1" ht="12.75">
      <c r="A23" s="20"/>
      <c r="B23" s="16"/>
      <c r="C23" s="16"/>
      <c r="D23" s="16"/>
      <c r="E23" s="16"/>
      <c r="F23" s="16"/>
      <c r="G23" s="16"/>
      <c r="H23" s="16"/>
      <c r="I23" s="16"/>
      <c r="J23" s="17">
        <f t="shared" si="2"/>
        <v>0</v>
      </c>
    </row>
    <row r="24" spans="1:10" s="18" customFormat="1" ht="12.75">
      <c r="A24" s="20"/>
      <c r="B24" s="16"/>
      <c r="C24" s="16"/>
      <c r="D24" s="16"/>
      <c r="E24" s="16"/>
      <c r="F24" s="16"/>
      <c r="G24" s="16"/>
      <c r="H24" s="16"/>
      <c r="I24" s="16"/>
      <c r="J24" s="17">
        <f t="shared" si="2"/>
        <v>0</v>
      </c>
    </row>
    <row r="25" spans="1:10" s="18" customFormat="1" ht="12.75">
      <c r="A25" s="20"/>
      <c r="B25" s="16"/>
      <c r="C25" s="16"/>
      <c r="D25" s="16"/>
      <c r="E25" s="16"/>
      <c r="F25" s="16"/>
      <c r="G25" s="16"/>
      <c r="H25" s="16"/>
      <c r="I25" s="16"/>
      <c r="J25" s="17">
        <f t="shared" si="2"/>
        <v>0</v>
      </c>
    </row>
    <row r="26" spans="1:10" s="18" customFormat="1" ht="12.75">
      <c r="A26" s="20"/>
      <c r="B26" s="16"/>
      <c r="C26" s="16"/>
      <c r="D26" s="16"/>
      <c r="E26" s="16"/>
      <c r="F26" s="16"/>
      <c r="G26" s="16"/>
      <c r="H26" s="16"/>
      <c r="I26" s="16"/>
      <c r="J26" s="17">
        <f t="shared" si="2"/>
        <v>0</v>
      </c>
    </row>
    <row r="27" spans="1:10" ht="12.75">
      <c r="A27" s="10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8" t="s">
        <v>7</v>
      </c>
      <c r="B28" s="11">
        <f aca="true" t="shared" si="3" ref="B28:J28">SUM(B19:B26)</f>
        <v>0</v>
      </c>
      <c r="C28" s="11">
        <f t="shared" si="3"/>
        <v>150000</v>
      </c>
      <c r="D28" s="11">
        <f t="shared" si="3"/>
        <v>150000</v>
      </c>
      <c r="E28" s="11">
        <f t="shared" si="3"/>
        <v>150000</v>
      </c>
      <c r="F28" s="11">
        <f t="shared" si="3"/>
        <v>0</v>
      </c>
      <c r="G28" s="11">
        <f t="shared" si="3"/>
        <v>0</v>
      </c>
      <c r="H28" s="11">
        <f t="shared" si="3"/>
        <v>0</v>
      </c>
      <c r="I28" s="11">
        <f t="shared" si="3"/>
        <v>0</v>
      </c>
      <c r="J28" s="11">
        <f t="shared" si="3"/>
        <v>450000</v>
      </c>
    </row>
    <row r="30" ht="12.75">
      <c r="A30" s="5" t="s">
        <v>8</v>
      </c>
    </row>
    <row r="31" spans="1:10" s="25" customFormat="1" ht="13.5">
      <c r="A31" s="26" t="s">
        <v>19</v>
      </c>
      <c r="B31" s="27"/>
      <c r="C31" s="27">
        <v>120000</v>
      </c>
      <c r="D31" s="27"/>
      <c r="E31" s="27"/>
      <c r="F31" s="27"/>
      <c r="G31" s="27"/>
      <c r="H31" s="27"/>
      <c r="I31" s="27"/>
      <c r="J31" s="28">
        <f aca="true" t="shared" si="4" ref="J31:J38">B31+C31+D31+E31+F31+G31+H31+I31</f>
        <v>120000</v>
      </c>
    </row>
    <row r="32" spans="1:10" ht="12.75">
      <c r="A32" s="6" t="s">
        <v>20</v>
      </c>
      <c r="B32" s="7"/>
      <c r="C32" s="7">
        <v>25000</v>
      </c>
      <c r="D32" s="7">
        <v>40000</v>
      </c>
      <c r="E32" s="7">
        <v>55000</v>
      </c>
      <c r="F32" s="7"/>
      <c r="G32" s="7"/>
      <c r="H32" s="7"/>
      <c r="I32" s="7"/>
      <c r="J32" s="11">
        <f t="shared" si="4"/>
        <v>120000</v>
      </c>
    </row>
    <row r="33" spans="1:10" ht="12.75">
      <c r="A33" s="6" t="s">
        <v>21</v>
      </c>
      <c r="B33" s="7"/>
      <c r="C33" s="7">
        <v>15000</v>
      </c>
      <c r="D33" s="7">
        <v>34000</v>
      </c>
      <c r="E33" s="7">
        <v>49700</v>
      </c>
      <c r="F33" s="7"/>
      <c r="G33" s="7"/>
      <c r="H33" s="7"/>
      <c r="I33" s="7"/>
      <c r="J33" s="11">
        <f t="shared" si="4"/>
        <v>98700</v>
      </c>
    </row>
    <row r="34" spans="1:10" ht="12.75">
      <c r="A34" s="6"/>
      <c r="B34" s="7"/>
      <c r="C34" s="7"/>
      <c r="D34" s="7"/>
      <c r="E34" s="7"/>
      <c r="F34" s="7"/>
      <c r="G34" s="7"/>
      <c r="H34" s="7"/>
      <c r="I34" s="7"/>
      <c r="J34" s="11">
        <f t="shared" si="4"/>
        <v>0</v>
      </c>
    </row>
    <row r="35" spans="1:10" ht="12.75">
      <c r="A35" s="6"/>
      <c r="B35" s="7"/>
      <c r="C35" s="7"/>
      <c r="D35" s="7"/>
      <c r="E35" s="7"/>
      <c r="F35" s="7"/>
      <c r="G35" s="7"/>
      <c r="H35" s="7"/>
      <c r="I35" s="7"/>
      <c r="J35" s="11">
        <f t="shared" si="4"/>
        <v>0</v>
      </c>
    </row>
    <row r="36" spans="1:10" ht="12.75">
      <c r="A36" s="6"/>
      <c r="B36" s="7"/>
      <c r="C36" s="7"/>
      <c r="D36" s="7"/>
      <c r="E36" s="7"/>
      <c r="F36" s="7"/>
      <c r="G36" s="7"/>
      <c r="H36" s="7"/>
      <c r="I36" s="7"/>
      <c r="J36" s="11">
        <f t="shared" si="4"/>
        <v>0</v>
      </c>
    </row>
    <row r="37" spans="1:10" ht="12.75">
      <c r="A37" s="6"/>
      <c r="B37" s="7"/>
      <c r="C37" s="7"/>
      <c r="D37" s="7"/>
      <c r="E37" s="7"/>
      <c r="F37" s="7"/>
      <c r="G37" s="7"/>
      <c r="H37" s="7"/>
      <c r="I37" s="7"/>
      <c r="J37" s="11">
        <f t="shared" si="4"/>
        <v>0</v>
      </c>
    </row>
    <row r="38" spans="1:10" ht="12.75">
      <c r="A38" s="6"/>
      <c r="B38" s="7"/>
      <c r="C38" s="7"/>
      <c r="D38" s="7"/>
      <c r="E38" s="7"/>
      <c r="F38" s="7"/>
      <c r="G38" s="7"/>
      <c r="H38" s="7"/>
      <c r="I38" s="7"/>
      <c r="J38" s="11">
        <f t="shared" si="4"/>
        <v>0</v>
      </c>
    </row>
    <row r="39" spans="1:10" ht="12.75">
      <c r="A39" s="10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8" t="s">
        <v>9</v>
      </c>
      <c r="B40" s="11">
        <f aca="true" t="shared" si="5" ref="B40:J40">SUM(B31:B38)</f>
        <v>0</v>
      </c>
      <c r="C40" s="11">
        <f t="shared" si="5"/>
        <v>160000</v>
      </c>
      <c r="D40" s="11">
        <f t="shared" si="5"/>
        <v>74000</v>
      </c>
      <c r="E40" s="11">
        <f t="shared" si="5"/>
        <v>104700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338700</v>
      </c>
    </row>
    <row r="42" spans="1:10" ht="12.75">
      <c r="A42" s="8" t="s">
        <v>10</v>
      </c>
      <c r="B42" s="11">
        <f aca="true" t="shared" si="6" ref="B42:J42">B16+B28+B40</f>
        <v>73000</v>
      </c>
      <c r="C42" s="11">
        <f t="shared" si="6"/>
        <v>542683</v>
      </c>
      <c r="D42" s="11">
        <f t="shared" si="6"/>
        <v>229000</v>
      </c>
      <c r="E42" s="11">
        <f t="shared" si="6"/>
        <v>254700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1099383</v>
      </c>
    </row>
    <row r="44" ht="12.75">
      <c r="A44" s="25" t="s">
        <v>39</v>
      </c>
    </row>
  </sheetData>
  <mergeCells count="3">
    <mergeCell ref="B3:J3"/>
    <mergeCell ref="A3:A4"/>
    <mergeCell ref="A1:J1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2">
      <selection activeCell="B5" sqref="B5"/>
    </sheetView>
  </sheetViews>
  <sheetFormatPr defaultColWidth="9.140625" defaultRowHeight="12.75"/>
  <cols>
    <col min="1" max="1" width="38.7109375" style="0" bestFit="1" customWidth="1"/>
    <col min="2" max="2" width="18.8515625" style="0" bestFit="1" customWidth="1"/>
  </cols>
  <sheetData>
    <row r="1" spans="1:2" ht="12.75">
      <c r="A1" s="47" t="s">
        <v>13</v>
      </c>
      <c r="B1" s="51" t="s">
        <v>45</v>
      </c>
    </row>
    <row r="2" spans="1:2" ht="12.75">
      <c r="A2" s="48"/>
      <c r="B2" s="52"/>
    </row>
    <row r="3" spans="1:2" ht="12.75">
      <c r="A3" s="1"/>
      <c r="B3" s="3"/>
    </row>
    <row r="4" spans="1:2" ht="12.75">
      <c r="A4" s="5" t="s">
        <v>4</v>
      </c>
      <c r="B4" s="3"/>
    </row>
    <row r="5" spans="1:2" ht="12.75">
      <c r="A5" s="6" t="s">
        <v>25</v>
      </c>
      <c r="B5" s="32">
        <f>IPP!B7/1936.27</f>
        <v>609.5807919350091</v>
      </c>
    </row>
    <row r="6" spans="1:2" ht="12.75">
      <c r="A6" s="6" t="s">
        <v>43</v>
      </c>
      <c r="B6" s="32">
        <f>IPP!B8/1936.27</f>
        <v>160.45437877981894</v>
      </c>
    </row>
    <row r="7" spans="1:2" ht="12.75">
      <c r="A7" s="6" t="s">
        <v>23</v>
      </c>
      <c r="B7" s="42" t="s">
        <v>48</v>
      </c>
    </row>
    <row r="8" spans="1:2" ht="12.75">
      <c r="A8" s="6" t="s">
        <v>24</v>
      </c>
      <c r="B8" s="42" t="s">
        <v>48</v>
      </c>
    </row>
    <row r="9" spans="1:2" ht="12.75">
      <c r="A9" s="6" t="s">
        <v>12</v>
      </c>
      <c r="B9" s="42" t="s">
        <v>48</v>
      </c>
    </row>
    <row r="10" spans="1:2" ht="12.75">
      <c r="A10" s="6" t="s">
        <v>11</v>
      </c>
      <c r="B10" s="42" t="s">
        <v>48</v>
      </c>
    </row>
    <row r="11" spans="1:2" ht="12.75">
      <c r="A11" s="6"/>
      <c r="B11" s="42"/>
    </row>
    <row r="12" spans="1:2" ht="12.75">
      <c r="A12" s="10"/>
      <c r="B12" s="9"/>
    </row>
    <row r="13" spans="1:2" ht="12.75">
      <c r="A13" s="8" t="s">
        <v>5</v>
      </c>
      <c r="B13" s="32">
        <f>SUM(B5:B10)</f>
        <v>770.035170714828</v>
      </c>
    </row>
    <row r="14" spans="1:2" ht="12.75">
      <c r="A14" s="1"/>
      <c r="B14" s="3"/>
    </row>
    <row r="15" spans="1:2" ht="12.75">
      <c r="A15" s="5" t="s">
        <v>6</v>
      </c>
      <c r="B15" s="3"/>
    </row>
    <row r="16" spans="1:2" ht="12.75">
      <c r="A16" s="6" t="s">
        <v>25</v>
      </c>
      <c r="B16" s="32">
        <f>IPP!B18/1936.27</f>
        <v>368.4140125085861</v>
      </c>
    </row>
    <row r="17" spans="1:2" ht="12.75">
      <c r="A17" s="6" t="s">
        <v>47</v>
      </c>
      <c r="B17" s="32">
        <f>IPP!B19/1936.27</f>
        <v>232.40560459026892</v>
      </c>
    </row>
    <row r="18" spans="1:2" ht="12.75">
      <c r="A18" s="6" t="s">
        <v>23</v>
      </c>
      <c r="B18" s="42" t="s">
        <v>48</v>
      </c>
    </row>
    <row r="19" spans="1:2" ht="12.75">
      <c r="A19" s="6" t="s">
        <v>24</v>
      </c>
      <c r="B19" s="42" t="s">
        <v>48</v>
      </c>
    </row>
    <row r="20" spans="1:2" ht="12.75">
      <c r="A20" s="6" t="s">
        <v>12</v>
      </c>
      <c r="B20" s="42" t="s">
        <v>48</v>
      </c>
    </row>
    <row r="21" spans="1:2" ht="12.75">
      <c r="A21" s="6" t="s">
        <v>11</v>
      </c>
      <c r="B21" s="42" t="s">
        <v>48</v>
      </c>
    </row>
    <row r="22" spans="1:2" ht="12.75">
      <c r="A22" s="6"/>
      <c r="B22" s="11"/>
    </row>
    <row r="23" spans="1:2" ht="12.75">
      <c r="A23" s="10"/>
      <c r="B23" s="9"/>
    </row>
    <row r="24" spans="1:2" ht="12.75">
      <c r="A24" s="8" t="s">
        <v>7</v>
      </c>
      <c r="B24" s="32">
        <f>SUM(B16:B21)</f>
        <v>600.819617098855</v>
      </c>
    </row>
    <row r="25" spans="1:2" ht="12.75">
      <c r="A25" s="1"/>
      <c r="B25" s="3"/>
    </row>
    <row r="26" spans="1:2" ht="12.75">
      <c r="A26" s="5" t="s">
        <v>8</v>
      </c>
      <c r="B26" s="3"/>
    </row>
    <row r="27" spans="1:2" ht="12.75">
      <c r="A27" s="6" t="s">
        <v>25</v>
      </c>
      <c r="B27" s="11">
        <f>IPP!B29/1936.27</f>
        <v>0</v>
      </c>
    </row>
    <row r="28" spans="1:2" ht="12.75">
      <c r="A28" s="6" t="s">
        <v>47</v>
      </c>
      <c r="B28" s="32">
        <f>IPP!B30/1936.27</f>
        <v>174.9239517216091</v>
      </c>
    </row>
    <row r="29" spans="1:2" ht="12.75">
      <c r="A29" s="6" t="s">
        <v>23</v>
      </c>
      <c r="B29" s="41" t="s">
        <v>48</v>
      </c>
    </row>
    <row r="30" spans="1:2" ht="12.75">
      <c r="A30" s="6" t="s">
        <v>24</v>
      </c>
      <c r="B30" s="41" t="s">
        <v>48</v>
      </c>
    </row>
    <row r="31" spans="1:2" ht="12.75">
      <c r="A31" s="6" t="s">
        <v>12</v>
      </c>
      <c r="B31" s="41" t="s">
        <v>48</v>
      </c>
    </row>
    <row r="32" spans="1:2" ht="12.75">
      <c r="A32" s="6" t="s">
        <v>11</v>
      </c>
      <c r="B32" s="41" t="s">
        <v>48</v>
      </c>
    </row>
    <row r="33" spans="1:2" ht="12.75">
      <c r="A33" s="6"/>
      <c r="B33" s="11"/>
    </row>
    <row r="34" spans="1:2" ht="12.75">
      <c r="A34" s="10"/>
      <c r="B34" s="9"/>
    </row>
    <row r="35" spans="1:2" ht="12.75">
      <c r="A35" s="8" t="s">
        <v>9</v>
      </c>
      <c r="B35" s="32">
        <f>SUM(B28:B32)</f>
        <v>174.9239517216091</v>
      </c>
    </row>
    <row r="36" spans="1:2" ht="12.75">
      <c r="A36" s="1"/>
      <c r="B36" s="3"/>
    </row>
    <row r="37" spans="1:2" ht="12.75">
      <c r="A37" s="8" t="s">
        <v>10</v>
      </c>
      <c r="B37" s="32">
        <f>B13+B24+B35</f>
        <v>1545.778739535292</v>
      </c>
    </row>
  </sheetData>
  <mergeCells count="2">
    <mergeCell ref="A1:A2"/>
    <mergeCell ref="B1:B2"/>
  </mergeCells>
  <printOptions/>
  <pageMargins left="3.66" right="0.7874015748031497" top="0.7874015748031497" bottom="0.984251968503937" header="0.5118110236220472" footer="0.5118110236220472"/>
  <pageSetup horizontalDpi="300" verticalDpi="300" orientation="landscape" paperSize="9" r:id="rId1"/>
  <headerFooter alignWithMargins="0">
    <oddHeader>&amp;C&amp;"Times New Roman,Grassetto"Tabella B - Quadro Generale Finanziario dell'Intesa Istituzionale di programma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75" zoomScaleNormal="75" workbookViewId="0" topLeftCell="A35">
      <selection activeCell="A55" sqref="A55:D55"/>
    </sheetView>
  </sheetViews>
  <sheetFormatPr defaultColWidth="9.140625" defaultRowHeight="12.75"/>
  <cols>
    <col min="1" max="1" width="42.140625" style="1" customWidth="1"/>
    <col min="2" max="5" width="9.140625" style="3" customWidth="1"/>
    <col min="6" max="6" width="12.28125" style="3" customWidth="1"/>
    <col min="7" max="10" width="9.140625" style="3" customWidth="1"/>
    <col min="11" max="16384" width="9.140625" style="1" customWidth="1"/>
  </cols>
  <sheetData>
    <row r="1" spans="1:10" ht="12.75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0"/>
    </row>
    <row r="2" ht="12.75">
      <c r="A2" s="2"/>
    </row>
    <row r="3" spans="1:10" ht="12.75">
      <c r="A3" s="56" t="s">
        <v>1</v>
      </c>
      <c r="B3" s="53" t="s">
        <v>46</v>
      </c>
      <c r="C3" s="54"/>
      <c r="D3" s="54"/>
      <c r="E3" s="54"/>
      <c r="F3" s="54"/>
      <c r="G3" s="54"/>
      <c r="H3" s="54"/>
      <c r="I3" s="54"/>
      <c r="J3" s="55"/>
    </row>
    <row r="4" spans="1:10" ht="12.75">
      <c r="A4" s="52"/>
      <c r="B4" s="4">
        <v>1999</v>
      </c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 t="s">
        <v>2</v>
      </c>
    </row>
    <row r="6" ht="12.75">
      <c r="A6" s="5" t="s">
        <v>4</v>
      </c>
    </row>
    <row r="7" spans="1:10" s="18" customFormat="1" ht="12.75">
      <c r="A7" s="20" t="s">
        <v>22</v>
      </c>
      <c r="B7" s="30">
        <f>'ManutTerritorio&amp;Forestazione'!B7/1936.27</f>
        <v>77.46853486342297</v>
      </c>
      <c r="C7" s="30">
        <f>'ManutTerritorio&amp;Forestazione'!C7/1936.27</f>
        <v>77.46853486342297</v>
      </c>
      <c r="D7" s="30">
        <f>'ManutTerritorio&amp;Forestazione'!D7/1936.27</f>
        <v>77.46853486342297</v>
      </c>
      <c r="E7" s="30">
        <f>'ManutTerritorio&amp;Forestazione'!E7/1936.27</f>
        <v>77.46853486342297</v>
      </c>
      <c r="F7" s="44" t="s">
        <v>49</v>
      </c>
      <c r="G7" s="30"/>
      <c r="H7" s="30"/>
      <c r="I7" s="30"/>
      <c r="J7" s="31">
        <f>B7+C7+D7+E7</f>
        <v>309.8741394536919</v>
      </c>
    </row>
    <row r="8" spans="1:10" s="18" customFormat="1" ht="12.75">
      <c r="A8" s="20" t="s">
        <v>27</v>
      </c>
      <c r="B8" s="30">
        <f>'ManutTerritorio&amp;Forestazione'!B8/1936.27</f>
        <v>27.888672550832272</v>
      </c>
      <c r="C8" s="30"/>
      <c r="D8" s="30"/>
      <c r="E8" s="30"/>
      <c r="F8" s="30"/>
      <c r="G8" s="30"/>
      <c r="H8" s="30"/>
      <c r="I8" s="30"/>
      <c r="J8" s="31">
        <f>B8+C8+D8+E8+F8+G8+H8+I8</f>
        <v>27.888672550832272</v>
      </c>
    </row>
    <row r="9" spans="1:10" s="18" customFormat="1" ht="12.75">
      <c r="A9" s="20" t="s">
        <v>28</v>
      </c>
      <c r="B9" s="30"/>
      <c r="C9" s="30">
        <f>'ManutTerritorio&amp;Forestazione'!C9/1936.27</f>
        <v>22.561936093623306</v>
      </c>
      <c r="D9" s="30">
        <f>'ManutTerritorio&amp;Forestazione'!D9/1936.27</f>
        <v>12.874754037401809</v>
      </c>
      <c r="E9" s="30">
        <f>'ManutTerritorio&amp;Forestazione'!E9/1936.27</f>
        <v>3.7567074839769248</v>
      </c>
      <c r="F9" s="30">
        <f>'ManutTerritorio&amp;Forestazione'!F9/1936.27</f>
        <v>0</v>
      </c>
      <c r="G9" s="30"/>
      <c r="H9" s="30"/>
      <c r="I9" s="30"/>
      <c r="J9" s="31">
        <f>B9+C9+D9+E9+F9+G9+H9+I9</f>
        <v>39.19339761500204</v>
      </c>
    </row>
    <row r="10" spans="1:10" s="18" customFormat="1" ht="12.75">
      <c r="A10" s="20" t="s">
        <v>54</v>
      </c>
      <c r="B10" s="30"/>
      <c r="C10" s="30">
        <f>'ManutTerritorio&amp;Forestazione'!C10/1936.27</f>
        <v>26.203473689103276</v>
      </c>
      <c r="D10" s="30">
        <f>'ManutTerritorio&amp;Forestazione'!D10/1936.27</f>
        <v>24.266243860618612</v>
      </c>
      <c r="E10" s="30">
        <f>'ManutTerritorio&amp;Forestazione'!E10/1936.27</f>
        <v>22.442634549933636</v>
      </c>
      <c r="F10" s="30">
        <f>'ManutTerritorio&amp;Forestazione'!F10/1936.27</f>
        <v>20.268867461665987</v>
      </c>
      <c r="G10" s="30"/>
      <c r="H10" s="30"/>
      <c r="I10" s="30"/>
      <c r="J10" s="31">
        <f>B10+C10+D10+E10+F10+G10+H10+I10</f>
        <v>93.18121956132151</v>
      </c>
    </row>
    <row r="11" spans="1:10" s="23" customFormat="1" ht="12.75">
      <c r="A11" s="21" t="s">
        <v>55</v>
      </c>
      <c r="B11" s="30">
        <f>'ManutTerritorio&amp;Forestazione'!B11/1936.27</f>
        <v>30.98741394536919</v>
      </c>
      <c r="C11" s="30">
        <f>'ManutTerritorio&amp;Forestazione'!C11/1936.27</f>
        <v>61.97482789073838</v>
      </c>
      <c r="D11" s="30">
        <f>'ManutTerritorio&amp;Forestazione'!D11/1936.27</f>
        <v>30.98741394536919</v>
      </c>
      <c r="E11" s="30">
        <f>'ManutTerritorio&amp;Forestazione'!E11/1936.27</f>
        <v>15.493706972684596</v>
      </c>
      <c r="F11" s="30"/>
      <c r="G11" s="30"/>
      <c r="H11" s="30"/>
      <c r="I11" s="30"/>
      <c r="J11" s="33">
        <f>B11+C11+D11+E11+F11+G11+H11+I11</f>
        <v>139.44336275416137</v>
      </c>
    </row>
    <row r="12" spans="1:10" s="18" customFormat="1" ht="12.75">
      <c r="A12" s="29" t="s">
        <v>41</v>
      </c>
      <c r="B12" s="30">
        <f>'ManutTerritorio&amp;Forestazione'!B12/1936.27</f>
        <v>30.98741394536919</v>
      </c>
      <c r="C12" s="30">
        <f>'ManutTerritorio&amp;Forestazione'!C12/1936.27</f>
        <v>15.493706972684596</v>
      </c>
      <c r="D12" s="30"/>
      <c r="E12" s="30"/>
      <c r="F12" s="30"/>
      <c r="G12" s="30"/>
      <c r="H12" s="30"/>
      <c r="I12" s="30"/>
      <c r="J12" s="31"/>
    </row>
    <row r="13" spans="1:10" s="18" customFormat="1" ht="12.75">
      <c r="A13" s="20"/>
      <c r="B13" s="30"/>
      <c r="C13" s="30"/>
      <c r="D13" s="30"/>
      <c r="E13" s="30"/>
      <c r="F13" s="30"/>
      <c r="G13" s="30"/>
      <c r="H13" s="30"/>
      <c r="I13" s="30"/>
      <c r="J13" s="31"/>
    </row>
    <row r="14" spans="1:10" s="18" customFormat="1" ht="12.75">
      <c r="A14" s="20"/>
      <c r="B14" s="30"/>
      <c r="C14" s="30"/>
      <c r="D14" s="30"/>
      <c r="E14" s="30"/>
      <c r="F14" s="30"/>
      <c r="G14" s="30"/>
      <c r="H14" s="30"/>
      <c r="I14" s="30"/>
      <c r="J14" s="31"/>
    </row>
    <row r="15" spans="1:10" ht="12.75">
      <c r="A15" s="10"/>
      <c r="B15" s="30"/>
      <c r="C15" s="30"/>
      <c r="D15" s="30"/>
      <c r="E15" s="30"/>
      <c r="F15" s="30"/>
      <c r="G15" s="30"/>
      <c r="H15" s="30"/>
      <c r="I15" s="30"/>
      <c r="J15" s="9"/>
    </row>
    <row r="16" spans="1:10" ht="12.75">
      <c r="A16" s="8" t="s">
        <v>5</v>
      </c>
      <c r="B16" s="32">
        <f aca="true" t="shared" si="0" ref="B16:J16">SUM(B7:B11)</f>
        <v>136.34462135962443</v>
      </c>
      <c r="C16" s="32">
        <f t="shared" si="0"/>
        <v>188.20877253688792</v>
      </c>
      <c r="D16" s="32">
        <f t="shared" si="0"/>
        <v>145.5969467068126</v>
      </c>
      <c r="E16" s="32">
        <f t="shared" si="0"/>
        <v>119.16158387001813</v>
      </c>
      <c r="F16" s="32">
        <f t="shared" si="0"/>
        <v>20.268867461665987</v>
      </c>
      <c r="G16" s="32"/>
      <c r="H16" s="32"/>
      <c r="I16" s="32"/>
      <c r="J16" s="32">
        <f t="shared" si="0"/>
        <v>609.5807919350091</v>
      </c>
    </row>
    <row r="18" ht="12.75">
      <c r="A18" s="5" t="s">
        <v>29</v>
      </c>
    </row>
    <row r="19" spans="1:10" ht="12.75">
      <c r="A19" s="20" t="s">
        <v>22</v>
      </c>
      <c r="B19" s="30">
        <f>'ManutTerritorio&amp;Forestazione'!B19/1936.27</f>
        <v>77.46853486342297</v>
      </c>
      <c r="C19" s="30">
        <f>'ManutTerritorio&amp;Forestazione'!C19/1936.27</f>
        <v>77.46853486342297</v>
      </c>
      <c r="D19" s="30">
        <f>'ManutTerritorio&amp;Forestazione'!D19/1936.27</f>
        <v>77.46853486342297</v>
      </c>
      <c r="E19" s="30">
        <f>'ManutTerritorio&amp;Forestazione'!E19/1936.27</f>
        <v>77.46853486342297</v>
      </c>
      <c r="F19" s="44" t="s">
        <v>49</v>
      </c>
      <c r="G19" s="7"/>
      <c r="H19" s="7"/>
      <c r="I19" s="7"/>
      <c r="J19" s="32">
        <f>B19+C19+D19+E19</f>
        <v>309.8741394536919</v>
      </c>
    </row>
    <row r="20" spans="1:10" s="14" customFormat="1" ht="12.75">
      <c r="A20" s="20" t="s">
        <v>30</v>
      </c>
      <c r="B20" s="30">
        <f>'ManutTerritorio&amp;Forestazione'!B20/1936.27</f>
        <v>9.669106064753366</v>
      </c>
      <c r="C20" s="30">
        <f>'ManutTerritorio&amp;Forestazione'!C20/1936.27</f>
        <v>5.517825509872074</v>
      </c>
      <c r="D20" s="30">
        <f>'ManutTerritorio&amp;Forestazione'!D20/1936.27</f>
        <v>1.6103126113610189</v>
      </c>
      <c r="E20" s="30">
        <f>'ManutTerritorio&amp;Forestazione'!E20/1936.27</f>
        <v>0</v>
      </c>
      <c r="F20" s="12"/>
      <c r="G20" s="12"/>
      <c r="H20" s="12"/>
      <c r="I20" s="12"/>
      <c r="J20" s="34">
        <f>B20+C20+D20+E20+F20+G20+H20+I20</f>
        <v>16.797244185986457</v>
      </c>
    </row>
    <row r="21" spans="1:10" s="14" customFormat="1" ht="12.75">
      <c r="A21" s="20" t="s">
        <v>31</v>
      </c>
      <c r="B21" s="30">
        <f>'ManutTerritorio&amp;Forestazione'!B21/1936.27</f>
        <v>11.230355270700883</v>
      </c>
      <c r="C21" s="30">
        <f>'ManutTerritorio&amp;Forestazione'!C21/1936.27</f>
        <v>10.399892576964989</v>
      </c>
      <c r="D21" s="30">
        <f>'ManutTerritorio&amp;Forestazione'!D21/1936.27</f>
        <v>9.617976831743507</v>
      </c>
      <c r="E21" s="30">
        <f>'ManutTerritorio&amp;Forestazione'!E21/1936.27</f>
        <v>8.686805042685164</v>
      </c>
      <c r="F21" s="12"/>
      <c r="G21" s="12"/>
      <c r="H21" s="12"/>
      <c r="I21" s="12"/>
      <c r="J21" s="34">
        <f>B21+C21+D21+E21+F21+G21+H21+I21</f>
        <v>39.93502972209454</v>
      </c>
    </row>
    <row r="22" spans="1:10" ht="12.75">
      <c r="A22" s="20" t="s">
        <v>32</v>
      </c>
      <c r="B22" s="30">
        <f>'ManutTerritorio&amp;Forestazione'!B22/1936.27</f>
        <v>1.0329137981789729</v>
      </c>
      <c r="C22" s="30">
        <f>'ManutTerritorio&amp;Forestazione'!C22/1936.27</f>
        <v>0.5164568990894864</v>
      </c>
      <c r="D22" s="30">
        <f>'ManutTerritorio&amp;Forestazione'!D22/1936.27</f>
        <v>0.2582284495447432</v>
      </c>
      <c r="E22" s="30"/>
      <c r="F22" s="7"/>
      <c r="G22" s="7"/>
      <c r="H22" s="7"/>
      <c r="I22" s="7"/>
      <c r="J22" s="32">
        <f>B22+C22+D22+E22+F22+G22+H22+I22</f>
        <v>1.8075991468132027</v>
      </c>
    </row>
    <row r="23" spans="1:10" ht="12.75">
      <c r="A23" s="20"/>
      <c r="B23" s="16"/>
      <c r="C23" s="16"/>
      <c r="D23" s="7"/>
      <c r="E23" s="7"/>
      <c r="F23" s="7"/>
      <c r="G23" s="7"/>
      <c r="H23" s="7"/>
      <c r="I23" s="7"/>
      <c r="J23" s="11"/>
    </row>
    <row r="24" spans="1:10" ht="12.75">
      <c r="A24" s="20"/>
      <c r="B24" s="16"/>
      <c r="C24" s="16"/>
      <c r="D24" s="7"/>
      <c r="E24" s="7"/>
      <c r="F24" s="7"/>
      <c r="G24" s="7"/>
      <c r="H24" s="7"/>
      <c r="I24" s="7"/>
      <c r="J24" s="11"/>
    </row>
    <row r="25" spans="1:10" ht="12.75">
      <c r="A25" s="6"/>
      <c r="B25" s="7"/>
      <c r="C25" s="7"/>
      <c r="D25" s="7"/>
      <c r="E25" s="7"/>
      <c r="F25" s="7"/>
      <c r="G25" s="7"/>
      <c r="H25" s="7"/>
      <c r="I25" s="7"/>
      <c r="J25" s="1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11"/>
    </row>
    <row r="27" spans="1:10" ht="12.75">
      <c r="A27" s="10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8" t="s">
        <v>7</v>
      </c>
      <c r="B28" s="32">
        <f aca="true" t="shared" si="1" ref="B28:J28">SUM(B19:B26)</f>
        <v>99.40090999705619</v>
      </c>
      <c r="C28" s="32">
        <f t="shared" si="1"/>
        <v>93.90270984934952</v>
      </c>
      <c r="D28" s="32">
        <f t="shared" si="1"/>
        <v>88.95505275607225</v>
      </c>
      <c r="E28" s="32">
        <f t="shared" si="1"/>
        <v>86.15533990610814</v>
      </c>
      <c r="F28" s="11"/>
      <c r="G28" s="11"/>
      <c r="H28" s="11"/>
      <c r="I28" s="11"/>
      <c r="J28" s="32">
        <f t="shared" si="1"/>
        <v>368.4140125085861</v>
      </c>
    </row>
    <row r="30" ht="12.75">
      <c r="A30" s="5" t="s">
        <v>8</v>
      </c>
    </row>
    <row r="31" spans="1:10" ht="12.75">
      <c r="A31" s="6"/>
      <c r="B31" s="7"/>
      <c r="C31" s="7"/>
      <c r="D31" s="7"/>
      <c r="E31" s="7"/>
      <c r="F31" s="7"/>
      <c r="G31" s="7"/>
      <c r="H31" s="7"/>
      <c r="I31" s="7"/>
      <c r="J31" s="11">
        <f aca="true" t="shared" si="2" ref="J31:J38">B31+C31+D31+E31+F31+G31+H31+I31</f>
        <v>0</v>
      </c>
    </row>
    <row r="32" spans="1:10" ht="12.75">
      <c r="A32" s="6"/>
      <c r="B32" s="7"/>
      <c r="C32" s="7"/>
      <c r="D32" s="7"/>
      <c r="E32" s="7"/>
      <c r="F32" s="7"/>
      <c r="G32" s="7"/>
      <c r="H32" s="7"/>
      <c r="I32" s="7"/>
      <c r="J32" s="11">
        <f t="shared" si="2"/>
        <v>0</v>
      </c>
    </row>
    <row r="33" spans="1:10" ht="12.75">
      <c r="A33" s="6"/>
      <c r="B33" s="7"/>
      <c r="C33" s="7"/>
      <c r="D33" s="7"/>
      <c r="E33" s="7"/>
      <c r="F33" s="7"/>
      <c r="G33" s="7"/>
      <c r="H33" s="7"/>
      <c r="I33" s="7"/>
      <c r="J33" s="11">
        <f t="shared" si="2"/>
        <v>0</v>
      </c>
    </row>
    <row r="34" spans="1:10" ht="12.75">
      <c r="A34" s="6"/>
      <c r="B34" s="7"/>
      <c r="C34" s="7"/>
      <c r="D34" s="7"/>
      <c r="E34" s="7"/>
      <c r="F34" s="7"/>
      <c r="G34" s="7"/>
      <c r="H34" s="7"/>
      <c r="I34" s="7"/>
      <c r="J34" s="11">
        <f t="shared" si="2"/>
        <v>0</v>
      </c>
    </row>
    <row r="35" spans="1:10" ht="12.75">
      <c r="A35" s="6"/>
      <c r="B35" s="7"/>
      <c r="C35" s="7"/>
      <c r="D35" s="7"/>
      <c r="E35" s="7"/>
      <c r="F35" s="7"/>
      <c r="G35" s="7"/>
      <c r="H35" s="7"/>
      <c r="I35" s="7"/>
      <c r="J35" s="11">
        <f t="shared" si="2"/>
        <v>0</v>
      </c>
    </row>
    <row r="36" spans="1:10" ht="12.75">
      <c r="A36" s="6"/>
      <c r="B36" s="7"/>
      <c r="C36" s="7"/>
      <c r="D36" s="7"/>
      <c r="E36" s="7"/>
      <c r="F36" s="7"/>
      <c r="G36" s="7"/>
      <c r="H36" s="7"/>
      <c r="I36" s="7"/>
      <c r="J36" s="11">
        <f t="shared" si="2"/>
        <v>0</v>
      </c>
    </row>
    <row r="37" spans="1:10" ht="12.75">
      <c r="A37" s="6"/>
      <c r="B37" s="7"/>
      <c r="C37" s="7"/>
      <c r="D37" s="7"/>
      <c r="E37" s="7"/>
      <c r="F37" s="7"/>
      <c r="G37" s="7"/>
      <c r="H37" s="7"/>
      <c r="I37" s="7"/>
      <c r="J37" s="11">
        <f t="shared" si="2"/>
        <v>0</v>
      </c>
    </row>
    <row r="38" spans="1:10" ht="12.75">
      <c r="A38" s="6"/>
      <c r="B38" s="7"/>
      <c r="C38" s="7"/>
      <c r="D38" s="7"/>
      <c r="E38" s="7"/>
      <c r="F38" s="7"/>
      <c r="G38" s="7"/>
      <c r="H38" s="7"/>
      <c r="I38" s="7"/>
      <c r="J38" s="11">
        <f t="shared" si="2"/>
        <v>0</v>
      </c>
    </row>
    <row r="39" spans="1:10" ht="12.75">
      <c r="A39" s="10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8" t="s">
        <v>9</v>
      </c>
      <c r="B40" s="11">
        <f aca="true" t="shared" si="3" ref="B40:J40">SUM(B31:B38)</f>
        <v>0</v>
      </c>
      <c r="C40" s="11">
        <f t="shared" si="3"/>
        <v>0</v>
      </c>
      <c r="D40" s="11">
        <f t="shared" si="3"/>
        <v>0</v>
      </c>
      <c r="E40" s="11">
        <f t="shared" si="3"/>
        <v>0</v>
      </c>
      <c r="F40" s="11">
        <f t="shared" si="3"/>
        <v>0</v>
      </c>
      <c r="G40" s="11">
        <f t="shared" si="3"/>
        <v>0</v>
      </c>
      <c r="H40" s="11">
        <f t="shared" si="3"/>
        <v>0</v>
      </c>
      <c r="I40" s="11">
        <f t="shared" si="3"/>
        <v>0</v>
      </c>
      <c r="J40" s="11">
        <f t="shared" si="3"/>
        <v>0</v>
      </c>
    </row>
    <row r="42" spans="1:10" ht="12.75">
      <c r="A42" s="8" t="s">
        <v>10</v>
      </c>
      <c r="B42" s="32">
        <f aca="true" t="shared" si="4" ref="B42:J42">B16+B28+B40</f>
        <v>235.7455313566806</v>
      </c>
      <c r="C42" s="32">
        <f t="shared" si="4"/>
        <v>282.1114823862374</v>
      </c>
      <c r="D42" s="32">
        <f t="shared" si="4"/>
        <v>234.55199946288485</v>
      </c>
      <c r="E42" s="32">
        <f t="shared" si="4"/>
        <v>205.31692377612626</v>
      </c>
      <c r="F42" s="32">
        <f t="shared" si="4"/>
        <v>20.268867461665987</v>
      </c>
      <c r="G42" s="32">
        <f t="shared" si="4"/>
        <v>0</v>
      </c>
      <c r="H42" s="32">
        <f t="shared" si="4"/>
        <v>0</v>
      </c>
      <c r="I42" s="32">
        <f t="shared" si="4"/>
        <v>0</v>
      </c>
      <c r="J42" s="32">
        <f t="shared" si="4"/>
        <v>977.9948044435952</v>
      </c>
    </row>
    <row r="44" ht="12.75">
      <c r="A44" s="1" t="s">
        <v>34</v>
      </c>
    </row>
    <row r="45" ht="12.75">
      <c r="A45" s="1" t="s">
        <v>35</v>
      </c>
    </row>
    <row r="46" ht="12.75">
      <c r="A46" s="1" t="s">
        <v>33</v>
      </c>
    </row>
    <row r="47" spans="1:8" ht="12.75">
      <c r="A47" s="57" t="s">
        <v>37</v>
      </c>
      <c r="B47" s="58"/>
      <c r="C47" s="58"/>
      <c r="D47" s="58"/>
      <c r="E47" s="58"/>
      <c r="F47" s="58"/>
      <c r="G47" s="58"/>
      <c r="H47" s="58"/>
    </row>
    <row r="48" spans="1:8" ht="12.75">
      <c r="A48" s="59" t="s">
        <v>36</v>
      </c>
      <c r="B48" s="60"/>
      <c r="C48" s="60"/>
      <c r="D48" s="60"/>
      <c r="E48" s="60"/>
      <c r="F48" s="60"/>
      <c r="G48" s="60"/>
      <c r="H48" s="60"/>
    </row>
    <row r="49" ht="12.75">
      <c r="A49" s="24" t="s">
        <v>38</v>
      </c>
    </row>
    <row r="50" spans="1:7" ht="12.75">
      <c r="A50" s="24" t="s">
        <v>52</v>
      </c>
      <c r="B50" s="45"/>
      <c r="C50" s="45"/>
      <c r="D50" s="45"/>
      <c r="E50" s="45"/>
      <c r="F50" s="45"/>
      <c r="G50" s="45"/>
    </row>
    <row r="51" spans="1:7" ht="12.75">
      <c r="A51" s="43" t="s">
        <v>53</v>
      </c>
      <c r="B51" s="46"/>
      <c r="C51" s="46"/>
      <c r="D51" s="46"/>
      <c r="E51" s="46"/>
      <c r="F51" s="46"/>
      <c r="G51" s="46"/>
    </row>
    <row r="52" spans="1:7" ht="12.75">
      <c r="A52" s="43" t="s">
        <v>51</v>
      </c>
      <c r="B52" s="46"/>
      <c r="C52" s="46"/>
      <c r="D52" s="46"/>
      <c r="E52" s="46"/>
      <c r="F52" s="46"/>
      <c r="G52" s="46"/>
    </row>
    <row r="53" spans="1:7" ht="12.75">
      <c r="A53" s="43" t="s">
        <v>50</v>
      </c>
      <c r="B53" s="46"/>
      <c r="C53" s="46"/>
      <c r="D53" s="46"/>
      <c r="E53" s="46"/>
      <c r="F53" s="46"/>
      <c r="G53" s="46"/>
    </row>
    <row r="55" ht="12.75">
      <c r="A55" s="25" t="s">
        <v>39</v>
      </c>
    </row>
  </sheetData>
  <mergeCells count="5">
    <mergeCell ref="A1:J1"/>
    <mergeCell ref="A47:H47"/>
    <mergeCell ref="A48:H48"/>
    <mergeCell ref="B3:J3"/>
    <mergeCell ref="A3:A4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C1">
      <selection activeCell="C2" sqref="C2"/>
    </sheetView>
  </sheetViews>
  <sheetFormatPr defaultColWidth="9.140625" defaultRowHeight="12.75"/>
  <cols>
    <col min="1" max="1" width="35.00390625" style="1" customWidth="1"/>
    <col min="2" max="10" width="9.140625" style="3" customWidth="1"/>
    <col min="11" max="16384" width="9.140625" style="1" customWidth="1"/>
  </cols>
  <sheetData>
    <row r="1" spans="1:10" ht="12.75">
      <c r="A1" s="49" t="s">
        <v>44</v>
      </c>
      <c r="B1" s="50"/>
      <c r="C1" s="50"/>
      <c r="D1" s="50"/>
      <c r="E1" s="50"/>
      <c r="F1" s="50"/>
      <c r="G1" s="50"/>
      <c r="H1" s="50"/>
      <c r="I1" s="50"/>
      <c r="J1" s="50"/>
    </row>
    <row r="2" ht="12.75">
      <c r="A2" s="2"/>
    </row>
    <row r="3" spans="1:10" ht="12.75">
      <c r="A3" s="56" t="s">
        <v>1</v>
      </c>
      <c r="B3" s="53" t="s">
        <v>46</v>
      </c>
      <c r="C3" s="54"/>
      <c r="D3" s="54"/>
      <c r="E3" s="54"/>
      <c r="F3" s="54"/>
      <c r="G3" s="54"/>
      <c r="H3" s="54"/>
      <c r="I3" s="54"/>
      <c r="J3" s="55"/>
    </row>
    <row r="4" spans="1:10" ht="12.75">
      <c r="A4" s="52"/>
      <c r="B4" s="4">
        <v>1999</v>
      </c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 t="s">
        <v>2</v>
      </c>
    </row>
    <row r="6" ht="12.75">
      <c r="A6" s="5" t="s">
        <v>4</v>
      </c>
    </row>
    <row r="7" spans="1:10" s="14" customFormat="1" ht="20.25">
      <c r="A7" s="15" t="s">
        <v>14</v>
      </c>
      <c r="B7" s="35">
        <f>'Risorse-Idriche'!B7/1936.27</f>
        <v>33.56969844081662</v>
      </c>
      <c r="C7" s="35">
        <f>'Risorse-Idriche'!C7/1936.27</f>
        <v>60.42545719346992</v>
      </c>
      <c r="D7" s="35"/>
      <c r="E7" s="35"/>
      <c r="F7" s="35"/>
      <c r="G7" s="35"/>
      <c r="H7" s="35"/>
      <c r="I7" s="35"/>
      <c r="J7" s="34">
        <f>B7+C7+D7+E7+F7+G7+H7+I7</f>
        <v>93.99515563428653</v>
      </c>
    </row>
    <row r="8" spans="1:10" s="14" customFormat="1" ht="12.75">
      <c r="A8" s="15" t="s">
        <v>15</v>
      </c>
      <c r="B8" s="35">
        <f>'Risorse-Idriche'!B8/1936.27</f>
        <v>0.2582284495447432</v>
      </c>
      <c r="C8" s="35"/>
      <c r="D8" s="35"/>
      <c r="E8" s="35"/>
      <c r="F8" s="35"/>
      <c r="G8" s="35"/>
      <c r="H8" s="35"/>
      <c r="I8" s="35"/>
      <c r="J8" s="34">
        <f>B8+C8+D8+E8+F8+G8+H8+I8</f>
        <v>0.2582284495447432</v>
      </c>
    </row>
    <row r="9" spans="1:10" s="14" customFormat="1" ht="20.25">
      <c r="A9" s="15" t="s">
        <v>16</v>
      </c>
      <c r="B9" s="35">
        <f>'Risorse-Idriche'!B9/1936.27</f>
        <v>0</v>
      </c>
      <c r="C9" s="35">
        <f>'Risorse-Idriche'!C9/1936.27</f>
        <v>41.31655192715892</v>
      </c>
      <c r="D9" s="35"/>
      <c r="E9" s="35"/>
      <c r="F9" s="35"/>
      <c r="G9" s="35"/>
      <c r="H9" s="35"/>
      <c r="I9" s="35"/>
      <c r="J9" s="34">
        <f>B9+C9+D9+E9+F9+G9+H9+I9</f>
        <v>41.31655192715892</v>
      </c>
    </row>
    <row r="10" spans="1:10" s="14" customFormat="1" ht="20.25">
      <c r="A10" s="15" t="s">
        <v>17</v>
      </c>
      <c r="B10" s="35">
        <f>'Risorse-Idriche'!B10/1936.27</f>
        <v>3.873426743171149</v>
      </c>
      <c r="C10" s="35">
        <f>'Risorse-Idriche'!C10/1936.27</f>
        <v>8.099593548420417</v>
      </c>
      <c r="D10" s="35">
        <f>'Risorse-Idriche'!D10/1936.27</f>
        <v>2.5822844954474324</v>
      </c>
      <c r="E10" s="35"/>
      <c r="F10" s="35"/>
      <c r="G10" s="35"/>
      <c r="H10" s="35"/>
      <c r="I10" s="35"/>
      <c r="J10" s="34">
        <f>B10+C10+D10+E10+F10+G10+H10+I10</f>
        <v>14.555304787038999</v>
      </c>
    </row>
    <row r="11" spans="1:10" s="14" customFormat="1" ht="20.25">
      <c r="A11" s="15" t="s">
        <v>40</v>
      </c>
      <c r="B11" s="35">
        <f>'Risorse-Idriche'!B11/1936.27</f>
        <v>0</v>
      </c>
      <c r="C11" s="35">
        <f>'Risorse-Idriche'!C11/1936.27</f>
        <v>10.32913798178973</v>
      </c>
      <c r="D11" s="35"/>
      <c r="E11" s="35"/>
      <c r="F11" s="35"/>
      <c r="G11" s="35"/>
      <c r="H11" s="35"/>
      <c r="I11" s="35"/>
      <c r="J11" s="34">
        <f>B11+C11+D11+E11+F11+G11+H11+I11</f>
        <v>10.32913798178973</v>
      </c>
    </row>
    <row r="12" spans="1:10" s="14" customFormat="1" ht="12.75">
      <c r="A12" s="15"/>
      <c r="B12" s="35"/>
      <c r="C12" s="35"/>
      <c r="D12" s="35"/>
      <c r="E12" s="35"/>
      <c r="F12" s="35"/>
      <c r="G12" s="35"/>
      <c r="H12" s="35"/>
      <c r="I12" s="35"/>
      <c r="J12" s="34"/>
    </row>
    <row r="13" spans="1:10" s="14" customFormat="1" ht="12.75">
      <c r="A13" s="15"/>
      <c r="B13" s="35"/>
      <c r="C13" s="35"/>
      <c r="D13" s="35"/>
      <c r="E13" s="35"/>
      <c r="F13" s="35"/>
      <c r="G13" s="35"/>
      <c r="H13" s="35"/>
      <c r="I13" s="35"/>
      <c r="J13" s="34"/>
    </row>
    <row r="14" spans="1:10" s="14" customFormat="1" ht="12.75">
      <c r="A14" s="15"/>
      <c r="B14" s="35"/>
      <c r="C14" s="35"/>
      <c r="D14" s="35"/>
      <c r="E14" s="35"/>
      <c r="F14" s="35"/>
      <c r="G14" s="35"/>
      <c r="H14" s="35"/>
      <c r="I14" s="35"/>
      <c r="J14" s="34"/>
    </row>
    <row r="15" spans="1:10" ht="12.75">
      <c r="A15" s="10"/>
      <c r="B15" s="9"/>
      <c r="C15" s="9"/>
      <c r="D15" s="9"/>
      <c r="E15" s="9"/>
      <c r="F15" s="9"/>
      <c r="G15" s="9"/>
      <c r="H15" s="9"/>
      <c r="I15" s="9"/>
      <c r="J15" s="36"/>
    </row>
    <row r="16" spans="1:10" ht="12.75">
      <c r="A16" s="8" t="s">
        <v>5</v>
      </c>
      <c r="B16" s="37">
        <f aca="true" t="shared" si="0" ref="B16:J16">SUM(B7:B14)</f>
        <v>37.70135363353252</v>
      </c>
      <c r="C16" s="37">
        <f t="shared" si="0"/>
        <v>120.17074065083898</v>
      </c>
      <c r="D16" s="37">
        <f t="shared" si="0"/>
        <v>2.5822844954474324</v>
      </c>
      <c r="E16" s="37"/>
      <c r="F16" s="37"/>
      <c r="G16" s="37"/>
      <c r="H16" s="37"/>
      <c r="I16" s="37"/>
      <c r="J16" s="37">
        <f t="shared" si="0"/>
        <v>160.45437877981894</v>
      </c>
    </row>
    <row r="18" ht="12.75">
      <c r="A18" s="5" t="s">
        <v>6</v>
      </c>
    </row>
    <row r="19" spans="1:10" s="18" customFormat="1" ht="26.25">
      <c r="A19" s="19" t="s">
        <v>18</v>
      </c>
      <c r="B19" s="16"/>
      <c r="C19" s="30">
        <f>'Risorse-Idriche'!C19/1936.27</f>
        <v>77.46853486342297</v>
      </c>
      <c r="D19" s="30">
        <f>'Risorse-Idriche'!D19/1936.27</f>
        <v>77.46853486342297</v>
      </c>
      <c r="E19" s="30">
        <f>'Risorse-Idriche'!E19/1936.27</f>
        <v>77.46853486342297</v>
      </c>
      <c r="F19" s="16"/>
      <c r="G19" s="16"/>
      <c r="H19" s="16"/>
      <c r="I19" s="16"/>
      <c r="J19" s="31">
        <f>B19+C19+D19+E19+F19+G19+H19+I19</f>
        <v>232.40560459026892</v>
      </c>
    </row>
    <row r="20" spans="1:10" s="18" customFormat="1" ht="12.75">
      <c r="A20" s="15"/>
      <c r="B20" s="16"/>
      <c r="C20" s="30"/>
      <c r="D20" s="30"/>
      <c r="E20" s="30"/>
      <c r="F20" s="16"/>
      <c r="G20" s="16"/>
      <c r="H20" s="16"/>
      <c r="I20" s="16"/>
      <c r="J20" s="17"/>
    </row>
    <row r="21" spans="1:10" s="18" customFormat="1" ht="12.75">
      <c r="A21" s="19"/>
      <c r="B21" s="16"/>
      <c r="C21" s="30"/>
      <c r="D21" s="30"/>
      <c r="E21" s="30"/>
      <c r="F21" s="16"/>
      <c r="G21" s="16"/>
      <c r="H21" s="16"/>
      <c r="I21" s="16"/>
      <c r="J21" s="17"/>
    </row>
    <row r="22" spans="1:10" s="18" customFormat="1" ht="12.75">
      <c r="A22" s="20"/>
      <c r="B22" s="16"/>
      <c r="C22" s="30"/>
      <c r="D22" s="30"/>
      <c r="E22" s="30"/>
      <c r="F22" s="16"/>
      <c r="G22" s="16"/>
      <c r="H22" s="16"/>
      <c r="I22" s="16"/>
      <c r="J22" s="17"/>
    </row>
    <row r="23" spans="1:10" s="18" customFormat="1" ht="12.75">
      <c r="A23" s="20"/>
      <c r="B23" s="16"/>
      <c r="C23" s="30"/>
      <c r="D23" s="30"/>
      <c r="E23" s="30"/>
      <c r="F23" s="16"/>
      <c r="G23" s="16"/>
      <c r="H23" s="16"/>
      <c r="I23" s="16"/>
      <c r="J23" s="17"/>
    </row>
    <row r="24" spans="1:10" s="18" customFormat="1" ht="12.75">
      <c r="A24" s="20"/>
      <c r="B24" s="16"/>
      <c r="C24" s="30"/>
      <c r="D24" s="30"/>
      <c r="E24" s="30"/>
      <c r="F24" s="16"/>
      <c r="G24" s="16"/>
      <c r="H24" s="16"/>
      <c r="I24" s="16"/>
      <c r="J24" s="17"/>
    </row>
    <row r="25" spans="1:10" s="18" customFormat="1" ht="12.75">
      <c r="A25" s="20"/>
      <c r="B25" s="16"/>
      <c r="C25" s="30"/>
      <c r="D25" s="30"/>
      <c r="E25" s="30"/>
      <c r="F25" s="16"/>
      <c r="G25" s="16"/>
      <c r="H25" s="16"/>
      <c r="I25" s="16"/>
      <c r="J25" s="17"/>
    </row>
    <row r="26" spans="1:10" s="18" customFormat="1" ht="12.75">
      <c r="A26" s="20"/>
      <c r="B26" s="16"/>
      <c r="C26" s="30"/>
      <c r="D26" s="30"/>
      <c r="E26" s="30"/>
      <c r="F26" s="16"/>
      <c r="G26" s="16"/>
      <c r="H26" s="16"/>
      <c r="I26" s="16"/>
      <c r="J26" s="17"/>
    </row>
    <row r="27" spans="1:10" ht="12.75">
      <c r="A27" s="10"/>
      <c r="B27" s="9"/>
      <c r="C27" s="30"/>
      <c r="D27" s="30"/>
      <c r="E27" s="30"/>
      <c r="F27" s="9"/>
      <c r="G27" s="9"/>
      <c r="H27" s="9"/>
      <c r="I27" s="9"/>
      <c r="J27" s="9"/>
    </row>
    <row r="28" spans="1:10" ht="12.75">
      <c r="A28" s="8" t="s">
        <v>7</v>
      </c>
      <c r="B28" s="11">
        <f aca="true" t="shared" si="1" ref="B28:J28">SUM(B19:B26)</f>
        <v>0</v>
      </c>
      <c r="C28" s="30">
        <f>'Risorse-Idriche'!C28/1936.27</f>
        <v>77.46853486342297</v>
      </c>
      <c r="D28" s="30">
        <f>'Risorse-Idriche'!D28/1936.27</f>
        <v>77.46853486342297</v>
      </c>
      <c r="E28" s="30">
        <f>'Risorse-Idriche'!E28/1936.27</f>
        <v>77.46853486342297</v>
      </c>
      <c r="F28" s="11">
        <f t="shared" si="1"/>
        <v>0</v>
      </c>
      <c r="G28" s="11">
        <f t="shared" si="1"/>
        <v>0</v>
      </c>
      <c r="H28" s="11">
        <f t="shared" si="1"/>
        <v>0</v>
      </c>
      <c r="I28" s="11">
        <f t="shared" si="1"/>
        <v>0</v>
      </c>
      <c r="J28" s="32">
        <f t="shared" si="1"/>
        <v>232.40560459026892</v>
      </c>
    </row>
    <row r="30" ht="12.75">
      <c r="A30" s="5" t="s">
        <v>8</v>
      </c>
    </row>
    <row r="31" spans="1:10" s="25" customFormat="1" ht="13.5">
      <c r="A31" s="26" t="s">
        <v>19</v>
      </c>
      <c r="B31" s="27"/>
      <c r="C31" s="38">
        <f>'Risorse-Idriche'!C31/1936.27</f>
        <v>61.97482789073838</v>
      </c>
      <c r="D31" s="38"/>
      <c r="E31" s="38"/>
      <c r="F31" s="27"/>
      <c r="G31" s="27"/>
      <c r="H31" s="27"/>
      <c r="I31" s="27"/>
      <c r="J31" s="39">
        <f aca="true" t="shared" si="2" ref="J31:J38">B31+C31+D31+E31+F31+G31+H31+I31</f>
        <v>61.97482789073838</v>
      </c>
    </row>
    <row r="32" spans="1:10" ht="12.75">
      <c r="A32" s="6" t="s">
        <v>20</v>
      </c>
      <c r="B32" s="7"/>
      <c r="C32" s="38">
        <f>'Risorse-Idriche'!C32/1936.27</f>
        <v>12.911422477237162</v>
      </c>
      <c r="D32" s="38">
        <f>'Risorse-Idriche'!D32/1936.27</f>
        <v>20.65827596357946</v>
      </c>
      <c r="E32" s="38">
        <f>'Risorse-Idriche'!E32/1936.27</f>
        <v>28.405129449921755</v>
      </c>
      <c r="F32" s="7"/>
      <c r="G32" s="7"/>
      <c r="H32" s="7"/>
      <c r="I32" s="7"/>
      <c r="J32" s="32">
        <f t="shared" si="2"/>
        <v>61.97482789073838</v>
      </c>
    </row>
    <row r="33" spans="1:10" ht="12.75">
      <c r="A33" s="6" t="s">
        <v>21</v>
      </c>
      <c r="B33" s="7"/>
      <c r="C33" s="38">
        <f>'Risorse-Idriche'!C33/1936.27</f>
        <v>7.746853486342298</v>
      </c>
      <c r="D33" s="38">
        <f>'Risorse-Idriche'!D33/1936.27</f>
        <v>17.55953456904254</v>
      </c>
      <c r="E33" s="38">
        <f>'Risorse-Idriche'!E33/1936.27</f>
        <v>25.66790788474748</v>
      </c>
      <c r="F33" s="7"/>
      <c r="G33" s="7"/>
      <c r="H33" s="7"/>
      <c r="I33" s="7"/>
      <c r="J33" s="32">
        <f t="shared" si="2"/>
        <v>50.974295940132315</v>
      </c>
    </row>
    <row r="34" spans="1:10" ht="12.75">
      <c r="A34" s="6"/>
      <c r="B34" s="7"/>
      <c r="C34" s="7"/>
      <c r="D34" s="7"/>
      <c r="E34" s="7"/>
      <c r="F34" s="7"/>
      <c r="G34" s="7"/>
      <c r="H34" s="7"/>
      <c r="I34" s="7"/>
      <c r="J34" s="11">
        <f t="shared" si="2"/>
        <v>0</v>
      </c>
    </row>
    <row r="35" spans="1:10" ht="12.75">
      <c r="A35" s="6"/>
      <c r="B35" s="7"/>
      <c r="C35" s="7"/>
      <c r="D35" s="7"/>
      <c r="E35" s="7"/>
      <c r="F35" s="7"/>
      <c r="G35" s="7"/>
      <c r="H35" s="7"/>
      <c r="I35" s="7"/>
      <c r="J35" s="11">
        <f t="shared" si="2"/>
        <v>0</v>
      </c>
    </row>
    <row r="36" spans="1:10" ht="12.75">
      <c r="A36" s="6"/>
      <c r="B36" s="7"/>
      <c r="C36" s="7"/>
      <c r="D36" s="7"/>
      <c r="E36" s="7"/>
      <c r="F36" s="7"/>
      <c r="G36" s="7"/>
      <c r="H36" s="7"/>
      <c r="I36" s="7"/>
      <c r="J36" s="11">
        <f t="shared" si="2"/>
        <v>0</v>
      </c>
    </row>
    <row r="37" spans="1:10" ht="12.75">
      <c r="A37" s="6"/>
      <c r="B37" s="7"/>
      <c r="C37" s="7"/>
      <c r="D37" s="7"/>
      <c r="E37" s="7"/>
      <c r="F37" s="7"/>
      <c r="G37" s="7"/>
      <c r="H37" s="7"/>
      <c r="I37" s="7"/>
      <c r="J37" s="11">
        <f t="shared" si="2"/>
        <v>0</v>
      </c>
    </row>
    <row r="38" spans="1:10" ht="12.75">
      <c r="A38" s="6"/>
      <c r="B38" s="7"/>
      <c r="C38" s="7"/>
      <c r="D38" s="7"/>
      <c r="E38" s="7"/>
      <c r="F38" s="7"/>
      <c r="G38" s="7"/>
      <c r="H38" s="7"/>
      <c r="I38" s="7"/>
      <c r="J38" s="11">
        <f t="shared" si="2"/>
        <v>0</v>
      </c>
    </row>
    <row r="39" spans="1:10" ht="12.75">
      <c r="A39" s="10"/>
      <c r="B39" s="9"/>
      <c r="C39" s="9"/>
      <c r="D39" s="9"/>
      <c r="E39" s="9"/>
      <c r="F39" s="9"/>
      <c r="G39" s="9"/>
      <c r="H39" s="9"/>
      <c r="I39" s="9"/>
      <c r="J39" s="36"/>
    </row>
    <row r="40" spans="1:10" ht="12.75">
      <c r="A40" s="8" t="s">
        <v>9</v>
      </c>
      <c r="B40" s="11">
        <f aca="true" t="shared" si="3" ref="B40:J40">SUM(B31:B38)</f>
        <v>0</v>
      </c>
      <c r="C40" s="32">
        <f t="shared" si="3"/>
        <v>82.63310385431785</v>
      </c>
      <c r="D40" s="32">
        <f t="shared" si="3"/>
        <v>38.217810532621996</v>
      </c>
      <c r="E40" s="32">
        <f t="shared" si="3"/>
        <v>54.07303733466924</v>
      </c>
      <c r="F40" s="11">
        <f t="shared" si="3"/>
        <v>0</v>
      </c>
      <c r="G40" s="11">
        <f t="shared" si="3"/>
        <v>0</v>
      </c>
      <c r="H40" s="11">
        <f t="shared" si="3"/>
        <v>0</v>
      </c>
      <c r="I40" s="11">
        <f t="shared" si="3"/>
        <v>0</v>
      </c>
      <c r="J40" s="32">
        <f t="shared" si="3"/>
        <v>174.9239517216091</v>
      </c>
    </row>
    <row r="41" spans="2:5" ht="12.75">
      <c r="B41" s="40"/>
      <c r="C41" s="40"/>
      <c r="D41" s="40"/>
      <c r="E41" s="40"/>
    </row>
    <row r="42" spans="1:10" ht="12.75">
      <c r="A42" s="8" t="s">
        <v>10</v>
      </c>
      <c r="B42" s="32">
        <f aca="true" t="shared" si="4" ref="B42:J42">B16+B28+B40</f>
        <v>37.70135363353252</v>
      </c>
      <c r="C42" s="32">
        <f t="shared" si="4"/>
        <v>280.2723793685798</v>
      </c>
      <c r="D42" s="32">
        <f t="shared" si="4"/>
        <v>118.26862989149241</v>
      </c>
      <c r="E42" s="32">
        <f t="shared" si="4"/>
        <v>131.5415721980922</v>
      </c>
      <c r="F42" s="11">
        <f t="shared" si="4"/>
        <v>0</v>
      </c>
      <c r="G42" s="11">
        <f t="shared" si="4"/>
        <v>0</v>
      </c>
      <c r="H42" s="11">
        <f t="shared" si="4"/>
        <v>0</v>
      </c>
      <c r="I42" s="11">
        <f t="shared" si="4"/>
        <v>0</v>
      </c>
      <c r="J42" s="32">
        <f t="shared" si="4"/>
        <v>567.783935091697</v>
      </c>
    </row>
    <row r="44" ht="12.75">
      <c r="A44" s="25" t="s">
        <v>39</v>
      </c>
    </row>
  </sheetData>
  <mergeCells count="3">
    <mergeCell ref="B3:J3"/>
    <mergeCell ref="A3:A4"/>
    <mergeCell ref="A1:J1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Graziella Orlando</dc:creator>
  <cp:keywords/>
  <dc:description/>
  <cp:lastModifiedBy>Packard Bell NEC, Inc.</cp:lastModifiedBy>
  <cp:lastPrinted>1999-10-20T06:53:00Z</cp:lastPrinted>
  <dcterms:created xsi:type="dcterms:W3CDTF">1999-09-12T13:14:46Z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