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2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'Foglio1'!$B$3:$H$27</definedName>
  </definedNames>
  <calcPr fullCalcOnLoad="1"/>
</workbook>
</file>

<file path=xl/sharedStrings.xml><?xml version="1.0" encoding="utf-8"?>
<sst xmlns="http://schemas.openxmlformats.org/spreadsheetml/2006/main" count="35" uniqueCount="30">
  <si>
    <t>Regioni</t>
  </si>
  <si>
    <t>Popolaz.</t>
  </si>
  <si>
    <t>TOTALE</t>
  </si>
  <si>
    <t>PIEMONTE</t>
  </si>
  <si>
    <t>LOMBARDIA</t>
  </si>
  <si>
    <t>VENETO</t>
  </si>
  <si>
    <t>LIGURIA</t>
  </si>
  <si>
    <t>EMILIA .ROM.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</si>
  <si>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</si>
  <si>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</si>
  <si>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</si>
  <si>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</si>
  <si>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</si>
  <si>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</si>
  <si>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</si>
  <si>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</si>
  <si>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</si>
  <si>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</si>
  <si>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in euro</t>
  </si>
  <si>
    <t>Capitario</t>
  </si>
  <si>
    <t>Riequilibrio</t>
  </si>
  <si>
    <t>lire</t>
  </si>
  <si>
    <t>Euro</t>
  </si>
  <si>
    <t>Milioni di</t>
  </si>
  <si>
    <t xml:space="preserve">Milioni di </t>
  </si>
  <si>
    <t>Totale</t>
  </si>
  <si>
    <t>RIPARTO FSN CONTO CAPITALE 2000</t>
  </si>
  <si>
    <t>(a)</t>
  </si>
  <si>
    <t>(b)</t>
  </si>
  <si>
    <t>(c)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</si>
</sst>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\-mmm\-yy"/>
    <numFmt numFmtId="165" formatCode="0.00000"/>
    <numFmt numFmtId="166" formatCode="0.0000"/>
    <numFmt numFmtId="167" formatCode="0.000"/>
    <numFmt numFmtId="168" formatCode="#,##0.0"/>
    <numFmt numFmtId="169" formatCode="#,##0.000"/>
  </numFmts>
  <fonts count="7">
    <font>
      <sz val="10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1" fontId="4" fillId="0" borderId="0" xfId="16" applyFont="1" applyFill="1" applyAlignment="1" applyProtection="1">
      <alignment/>
      <protection hidden="1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3" xfId="0" applyFont="1" applyFill="1" applyBorder="1" applyAlignment="1">
      <alignment/>
    </xf>
    <xf numFmtId="4" fontId="6" fillId="0" borderId="3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67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3" fillId="0" borderId="7" xfId="0" applyFont="1" applyBorder="1" applyAlignment="1">
      <alignment horizontal="center"/>
    </xf>
    <xf numFmtId="167" fontId="3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 horizontal="right"/>
    </xf>
    <xf numFmtId="167" fontId="4" fillId="0" borderId="10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167" fontId="3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I8" sqref="I8"/>
    </sheetView>
  </sheetViews>
  <sheetFormatPr defaultColWidth="9.140625" defaultRowHeight="12.75"/>
  <cols>
    <col min="1" max="1" width="3.28125" style="0" customWidth="1"/>
    <col min="2" max="2" width="13.00390625" style="0" customWidth="1"/>
    <col min="3" max="3" width="10.140625" style="0" bestFit="1" customWidth="1"/>
    <col min="5" max="5" width="9.140625" style="0" hidden="1" customWidth="1"/>
    <col min="6" max="6" width="10.8515625" style="0" customWidth="1"/>
    <col min="7" max="7" width="8.421875" style="0" customWidth="1"/>
    <col min="8" max="8" width="8.00390625" style="0" customWidth="1"/>
  </cols>
  <sheetData>
    <row r="1" spans="2:7" ht="15.75">
      <c r="B1" s="2"/>
      <c r="C1" s="1"/>
      <c r="D1" s="1"/>
      <c r="E1" s="1"/>
      <c r="F1" s="1"/>
      <c r="G1" s="1"/>
    </row>
    <row r="2" spans="2:7" ht="15">
      <c r="B2" s="1"/>
      <c r="C2" s="3"/>
      <c r="D2" s="1"/>
      <c r="E2" s="1"/>
      <c r="F2" s="1"/>
      <c r="G2" s="1"/>
    </row>
    <row r="3" spans="2:9" ht="15.75">
      <c r="B3" s="15" t="s">
        <v>26</v>
      </c>
      <c r="C3" s="16"/>
      <c r="D3" s="15"/>
      <c r="E3" s="7">
        <v>235000</v>
      </c>
      <c r="F3" s="11"/>
      <c r="G3" s="11"/>
      <c r="H3" s="9"/>
      <c r="I3" s="12" t="s">
        <v>18</v>
      </c>
    </row>
    <row r="4" spans="2:9" ht="12.75">
      <c r="B4" s="5"/>
      <c r="C4" s="5"/>
      <c r="D4" s="5"/>
      <c r="E4" s="5"/>
      <c r="F4" s="5"/>
      <c r="G4" s="5"/>
      <c r="H4" s="9"/>
      <c r="I4" s="13">
        <v>1936.27</v>
      </c>
    </row>
    <row r="5" spans="2:8" ht="12.75">
      <c r="B5" s="17"/>
      <c r="C5" s="17"/>
      <c r="D5" s="17"/>
      <c r="E5" s="17"/>
      <c r="F5" s="17"/>
      <c r="G5" s="17"/>
      <c r="H5" s="18"/>
    </row>
    <row r="6" spans="1:9" ht="12.75">
      <c r="A6" s="9"/>
      <c r="B6" s="29"/>
      <c r="C6" s="29"/>
      <c r="D6" s="29"/>
      <c r="E6" s="30"/>
      <c r="F6" s="31"/>
      <c r="G6" s="22"/>
      <c r="H6" s="22"/>
      <c r="I6" s="6"/>
    </row>
    <row r="7" spans="1:8" ht="12.75">
      <c r="A7" s="9"/>
      <c r="B7" s="23" t="s">
        <v>0</v>
      </c>
      <c r="C7" s="23" t="s">
        <v>1</v>
      </c>
      <c r="D7" s="23" t="s">
        <v>19</v>
      </c>
      <c r="E7" s="8"/>
      <c r="F7" s="19" t="s">
        <v>20</v>
      </c>
      <c r="G7" s="23" t="s">
        <v>25</v>
      </c>
      <c r="H7" s="23" t="s">
        <v>25</v>
      </c>
    </row>
    <row r="8" spans="1:8" ht="15.75" customHeight="1">
      <c r="A8" s="9"/>
      <c r="B8" s="32"/>
      <c r="C8" s="33"/>
      <c r="D8" s="25" t="s">
        <v>23</v>
      </c>
      <c r="E8" s="10"/>
      <c r="F8" s="25" t="s">
        <v>23</v>
      </c>
      <c r="G8" s="25" t="s">
        <v>23</v>
      </c>
      <c r="H8" s="25" t="s">
        <v>24</v>
      </c>
    </row>
    <row r="9" spans="1:8" ht="15.75" customHeight="1">
      <c r="A9" s="9"/>
      <c r="B9" s="32"/>
      <c r="C9" s="33"/>
      <c r="D9" s="25" t="s">
        <v>21</v>
      </c>
      <c r="E9" s="10"/>
      <c r="F9" s="25" t="s">
        <v>21</v>
      </c>
      <c r="G9" s="25" t="s">
        <v>21</v>
      </c>
      <c r="H9" s="25" t="s">
        <v>22</v>
      </c>
    </row>
    <row r="10" spans="1:8" ht="15.75" customHeight="1">
      <c r="A10" s="9"/>
      <c r="B10" s="32"/>
      <c r="C10" s="32"/>
      <c r="D10" s="25" t="s">
        <v>27</v>
      </c>
      <c r="E10" s="9"/>
      <c r="F10" s="20" t="s">
        <v>28</v>
      </c>
      <c r="G10" s="20" t="s">
        <v>29</v>
      </c>
      <c r="H10" s="34"/>
    </row>
    <row r="11" spans="1:8" ht="12.75" customHeight="1">
      <c r="A11" s="9"/>
      <c r="B11" s="24"/>
      <c r="C11" s="24"/>
      <c r="D11" s="24"/>
      <c r="E11" s="24"/>
      <c r="F11" s="24"/>
      <c r="G11" s="24"/>
      <c r="H11" s="24"/>
    </row>
    <row r="12" spans="1:8" ht="18" customHeight="1">
      <c r="A12" s="9"/>
      <c r="B12" s="24" t="s">
        <v>3</v>
      </c>
      <c r="C12" s="4">
        <v>4288051</v>
      </c>
      <c r="D12" s="4">
        <f aca="true" t="shared" si="0" ref="D12:D22">ROUND(+$E$3/$C$27*C12,0)</f>
        <v>20723</v>
      </c>
      <c r="E12" s="4"/>
      <c r="F12" s="4"/>
      <c r="G12" s="4">
        <f>ROUND(+F12+D12,0)</f>
        <v>20723</v>
      </c>
      <c r="H12" s="35">
        <f>+G12/$I$4</f>
        <v>10.70253631983143</v>
      </c>
    </row>
    <row r="13" spans="1:8" ht="18" customHeight="1">
      <c r="A13" s="9"/>
      <c r="B13" s="24" t="s">
        <v>4</v>
      </c>
      <c r="C13" s="4">
        <v>9028913</v>
      </c>
      <c r="D13" s="4">
        <f t="shared" si="0"/>
        <v>43635</v>
      </c>
      <c r="E13" s="4"/>
      <c r="F13" s="4"/>
      <c r="G13" s="4">
        <f aca="true" t="shared" si="1" ref="G13:G26">ROUND(+F13+D13,0)</f>
        <v>43635</v>
      </c>
      <c r="H13" s="21">
        <f>+G13/$I$4</f>
        <v>22.535596791769745</v>
      </c>
    </row>
    <row r="14" spans="1:8" ht="18" customHeight="1">
      <c r="A14" s="9"/>
      <c r="B14" s="24" t="s">
        <v>5</v>
      </c>
      <c r="C14" s="4">
        <v>4487560</v>
      </c>
      <c r="D14" s="4">
        <f t="shared" si="0"/>
        <v>21687</v>
      </c>
      <c r="E14" s="4"/>
      <c r="F14" s="4"/>
      <c r="G14" s="4">
        <f t="shared" si="1"/>
        <v>21687</v>
      </c>
      <c r="H14" s="21">
        <f>+G14/$I$4</f>
        <v>11.200400770553694</v>
      </c>
    </row>
    <row r="15" spans="1:8" ht="18" customHeight="1">
      <c r="A15" s="9"/>
      <c r="B15" s="24" t="s">
        <v>6</v>
      </c>
      <c r="C15" s="4">
        <v>1632536</v>
      </c>
      <c r="D15" s="4">
        <f t="shared" si="0"/>
        <v>7890</v>
      </c>
      <c r="E15" s="4"/>
      <c r="F15" s="4"/>
      <c r="G15" s="4">
        <f t="shared" si="1"/>
        <v>7890</v>
      </c>
      <c r="H15" s="21">
        <f aca="true" t="shared" si="2" ref="H15:H27">+G15/$I$4</f>
        <v>4.074844933816048</v>
      </c>
    </row>
    <row r="16" spans="1:8" ht="18" customHeight="1">
      <c r="A16" s="9"/>
      <c r="B16" s="24" t="s">
        <v>7</v>
      </c>
      <c r="C16" s="4">
        <v>3959770</v>
      </c>
      <c r="D16" s="4">
        <f t="shared" si="0"/>
        <v>19137</v>
      </c>
      <c r="E16" s="4"/>
      <c r="F16" s="4"/>
      <c r="G16" s="4">
        <f t="shared" si="1"/>
        <v>19137</v>
      </c>
      <c r="H16" s="21">
        <f t="shared" si="2"/>
        <v>9.883435677875504</v>
      </c>
    </row>
    <row r="17" spans="1:8" ht="18" customHeight="1">
      <c r="A17" s="9"/>
      <c r="B17" s="24" t="s">
        <v>8</v>
      </c>
      <c r="C17" s="4">
        <v>3528563</v>
      </c>
      <c r="D17" s="4">
        <f t="shared" si="0"/>
        <v>17053</v>
      </c>
      <c r="E17" s="4"/>
      <c r="F17" s="4"/>
      <c r="G17" s="4">
        <f t="shared" si="1"/>
        <v>17053</v>
      </c>
      <c r="H17" s="21">
        <f t="shared" si="2"/>
        <v>8.807139500173014</v>
      </c>
    </row>
    <row r="18" spans="1:8" ht="18" customHeight="1">
      <c r="A18" s="9"/>
      <c r="B18" s="24" t="s">
        <v>9</v>
      </c>
      <c r="C18" s="4">
        <v>832675</v>
      </c>
      <c r="D18" s="4">
        <f t="shared" si="0"/>
        <v>4024</v>
      </c>
      <c r="E18" s="4"/>
      <c r="F18" s="4"/>
      <c r="G18" s="4">
        <f t="shared" si="1"/>
        <v>4024</v>
      </c>
      <c r="H18" s="21">
        <f t="shared" si="2"/>
        <v>2.0782225619360934</v>
      </c>
    </row>
    <row r="19" spans="1:8" ht="18" customHeight="1">
      <c r="A19" s="9"/>
      <c r="B19" s="24" t="s">
        <v>10</v>
      </c>
      <c r="C19" s="4">
        <v>1455449</v>
      </c>
      <c r="D19" s="4">
        <f t="shared" si="0"/>
        <v>7034</v>
      </c>
      <c r="E19" s="4"/>
      <c r="F19" s="4"/>
      <c r="G19" s="4">
        <f t="shared" si="1"/>
        <v>7034</v>
      </c>
      <c r="H19" s="21">
        <f t="shared" si="2"/>
        <v>3.632757828195448</v>
      </c>
    </row>
    <row r="20" spans="1:8" ht="18" customHeight="1">
      <c r="A20" s="9"/>
      <c r="B20" s="24" t="s">
        <v>11</v>
      </c>
      <c r="C20" s="4">
        <v>5255028</v>
      </c>
      <c r="D20" s="4">
        <f t="shared" si="0"/>
        <v>25396</v>
      </c>
      <c r="E20" s="4"/>
      <c r="F20" s="4"/>
      <c r="G20" s="4">
        <f t="shared" si="1"/>
        <v>25396</v>
      </c>
      <c r="H20" s="21">
        <f t="shared" si="2"/>
        <v>13.1159394092766</v>
      </c>
    </row>
    <row r="21" spans="1:8" ht="18" customHeight="1">
      <c r="A21" s="9"/>
      <c r="B21" s="24" t="s">
        <v>12</v>
      </c>
      <c r="C21" s="4">
        <v>1277330</v>
      </c>
      <c r="D21" s="4">
        <f t="shared" si="0"/>
        <v>6173</v>
      </c>
      <c r="E21" s="4"/>
      <c r="F21" s="4"/>
      <c r="G21" s="4">
        <f t="shared" si="1"/>
        <v>6173</v>
      </c>
      <c r="H21" s="21">
        <f t="shared" si="2"/>
        <v>3.1880884380794</v>
      </c>
    </row>
    <row r="22" spans="1:8" ht="18" customHeight="1">
      <c r="A22" s="9"/>
      <c r="B22" s="24" t="s">
        <v>13</v>
      </c>
      <c r="C22" s="4">
        <v>328980</v>
      </c>
      <c r="D22" s="4">
        <f t="shared" si="0"/>
        <v>1590</v>
      </c>
      <c r="E22" s="4"/>
      <c r="F22" s="4"/>
      <c r="G22" s="4">
        <f t="shared" si="1"/>
        <v>1590</v>
      </c>
      <c r="H22" s="21">
        <f t="shared" si="2"/>
        <v>0.8211664695522836</v>
      </c>
    </row>
    <row r="23" spans="1:8" ht="18" customHeight="1">
      <c r="A23" s="9"/>
      <c r="B23" s="24" t="s">
        <v>14</v>
      </c>
      <c r="C23" s="4">
        <v>5792580</v>
      </c>
      <c r="D23" s="4">
        <f>ROUND(+$E$3/$C$27*C23,0)-1</f>
        <v>27993</v>
      </c>
      <c r="E23" s="4">
        <f>+D23</f>
        <v>27993</v>
      </c>
      <c r="F23" s="4">
        <f>ROUND(+(250000-$D$27)*E23/$E$27,0)</f>
        <v>10264</v>
      </c>
      <c r="G23" s="4">
        <f t="shared" si="1"/>
        <v>38257</v>
      </c>
      <c r="H23" s="21">
        <f t="shared" si="2"/>
        <v>19.758091588466485</v>
      </c>
    </row>
    <row r="24" spans="1:8" ht="18" customHeight="1">
      <c r="A24" s="9"/>
      <c r="B24" s="24" t="s">
        <v>15</v>
      </c>
      <c r="C24" s="4">
        <v>4086422</v>
      </c>
      <c r="D24" s="4">
        <f>ROUND(+$E$3/$C$27*C24,0)</f>
        <v>19749</v>
      </c>
      <c r="E24" s="4"/>
      <c r="F24" s="4"/>
      <c r="G24" s="4">
        <f t="shared" si="1"/>
        <v>19749</v>
      </c>
      <c r="H24" s="21">
        <f t="shared" si="2"/>
        <v>10.199507300118269</v>
      </c>
    </row>
    <row r="25" spans="1:8" ht="18" customHeight="1">
      <c r="A25" s="9"/>
      <c r="B25" s="24" t="s">
        <v>16</v>
      </c>
      <c r="C25" s="4">
        <v>607853</v>
      </c>
      <c r="D25" s="4">
        <f>ROUND(+$E$3/$C$27*C25,0)</f>
        <v>2938</v>
      </c>
      <c r="E25" s="4">
        <f>+D25</f>
        <v>2938</v>
      </c>
      <c r="F25" s="4">
        <f>ROUND(+(250000-$D$27)*E25/$E$27,0)</f>
        <v>1077</v>
      </c>
      <c r="G25" s="4">
        <f t="shared" si="1"/>
        <v>4015</v>
      </c>
      <c r="H25" s="21">
        <f t="shared" si="2"/>
        <v>2.0735744498442883</v>
      </c>
    </row>
    <row r="26" spans="1:8" ht="21.75" customHeight="1">
      <c r="A26" s="9"/>
      <c r="B26" s="24" t="s">
        <v>17</v>
      </c>
      <c r="C26" s="4">
        <v>2064718</v>
      </c>
      <c r="D26" s="4">
        <f>ROUND(+$E$3/$C$27*C26,0)</f>
        <v>9978</v>
      </c>
      <c r="E26" s="4">
        <f>+D26</f>
        <v>9978</v>
      </c>
      <c r="F26" s="4">
        <f>ROUND(+(250000-$D$27)*E26/$E$27,0)</f>
        <v>3659</v>
      </c>
      <c r="G26" s="4">
        <f t="shared" si="1"/>
        <v>13637</v>
      </c>
      <c r="H26" s="26">
        <f t="shared" si="2"/>
        <v>7.042922732883327</v>
      </c>
    </row>
    <row r="27" spans="2:8" ht="13.5" thickBot="1">
      <c r="B27" s="36" t="s">
        <v>2</v>
      </c>
      <c r="C27" s="14">
        <f>SUM(C12:C26)</f>
        <v>48626428</v>
      </c>
      <c r="D27" s="14">
        <f>SUM(D12:D26)</f>
        <v>235000</v>
      </c>
      <c r="E27" s="14">
        <f>SUM(E12:E26)</f>
        <v>40909</v>
      </c>
      <c r="F27" s="14">
        <f>SUM(F12:F26)</f>
        <v>15000</v>
      </c>
      <c r="G27" s="27">
        <f>SUM(G12:G26)</f>
        <v>250000</v>
      </c>
      <c r="H27" s="28">
        <f t="shared" si="2"/>
        <v>129.1142247723716</v>
      </c>
    </row>
    <row r="28" ht="13.5" thickTop="1"/>
  </sheetData>
  <printOptions/>
  <pageMargins left="1.02" right="0.75" top="1.01" bottom="1" header="0.5" footer="0.5"/>
  <pageSetup horizontalDpi="300" verticalDpi="3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Sanità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Valentini</dc:creator>
  <cp:keywords/>
  <dc:description/>
  <cp:lastModifiedBy>CONSIP S.p.A</cp:lastModifiedBy>
  <cp:lastPrinted>2000-06-20T16:59:52Z</cp:lastPrinted>
  <dcterms:created xsi:type="dcterms:W3CDTF">1999-03-25T14:09:00Z</dcterms:created>
  <dcterms:modified xsi:type="dcterms:W3CDTF">2000-06-29T08:59:49Z</dcterms:modified>
  <cp:category/>
  <cp:version/>
  <cp:contentType/>
  <cp:contentStatus/>
</cp:coreProperties>
</file>