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690" windowHeight="6600" tabRatio="601" activeTab="0"/>
  </bookViews>
  <sheets>
    <sheet name="FSN 2000" sheetId="1" r:id="rId1"/>
    <sheet name="IZS" sheetId="2" r:id="rId2"/>
    <sheet name="Foglio3" sheetId="3" r:id="rId3"/>
  </sheets>
  <externalReferences>
    <externalReference r:id="rId6"/>
  </externalReferences>
  <definedNames>
    <definedName name="_xlnm.Print_Area" localSheetId="0">'FSN 2000'!$1:$35</definedName>
  </definedNames>
  <calcPr fullCalcOnLoad="1"/>
</workbook>
</file>

<file path=xl/sharedStrings.xml><?xml version="1.0" encoding="utf-8"?>
<sst xmlns="http://schemas.openxmlformats.org/spreadsheetml/2006/main" count="68" uniqueCount="68">
  <si>
    <t>REGIONI</t>
  </si>
  <si>
    <t>ENTRATE PROPRIE</t>
  </si>
  <si>
    <t>PARTECIPAZIONE REGIONI A STATUTO SPECIALE</t>
  </si>
  <si>
    <t>MOBILITA' NEG. REGIONALE ST.SP</t>
  </si>
  <si>
    <t>MOBILITA' POSITIVA REGIONALE ST.SP.</t>
  </si>
  <si>
    <t>IRAP (stimata)</t>
  </si>
  <si>
    <t>ADDIZIONALE REGIONALE IRPEF (stimata)</t>
  </si>
  <si>
    <t>F.S.N.</t>
  </si>
  <si>
    <t>Piemonte</t>
  </si>
  <si>
    <t>Valle d'Aosta</t>
  </si>
  <si>
    <t>Lombardia</t>
  </si>
  <si>
    <t>Bolzano</t>
  </si>
  <si>
    <t>Trento</t>
  </si>
  <si>
    <t>Veneto</t>
  </si>
  <si>
    <t>Friuli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</si>
  <si>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</si>
  <si>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</si>
  <si>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</si>
  <si>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</si>
  <si>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</si>
  <si>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</si>
  <si>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</si>
  <si>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</si>
  <si>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</si>
  <si>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</si>
  <si>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</si>
  <si>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</si>
  <si>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</si>
  <si>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</si>
  <si>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regioni</t>
  </si>
  <si>
    <t>Ospedale Bambin Gesù</t>
  </si>
  <si>
    <t>Totale ripartito</t>
  </si>
  <si>
    <t>Totale disponibilità</t>
  </si>
  <si>
    <t>TOTALE FABBISOGNO 2000</t>
  </si>
  <si>
    <t>TOTALE PARZIALE</t>
  </si>
  <si>
    <t>Totale comprensivo dell'Ospedale Bambin Gesù</t>
  </si>
  <si>
    <t>(milioni di lire)</t>
  </si>
  <si>
    <t>Croce Rossa Italiana*</t>
  </si>
  <si>
    <t>*Attività a destinazione vincolata</t>
  </si>
  <si>
    <t>Accantonamento residuo</t>
  </si>
  <si>
    <t>FONDO SANITARIO NAZIONALE    2000</t>
  </si>
  <si>
    <t>Istituti Zooprofilattici Sperimentali*</t>
  </si>
  <si>
    <t>Partecipazione Regioni a Statuto Speciale ed Entrate Proprie</t>
  </si>
  <si>
    <t xml:space="preserve">              Riparto finanziamento 2000 per gli Istituti zooprofilattici sperimentali</t>
  </si>
  <si>
    <t>ripartizione funzionale 50%</t>
  </si>
  <si>
    <t>ripartizione territoriale  50%</t>
  </si>
  <si>
    <t>Istituti</t>
  </si>
  <si>
    <t>ripart. per funzioni  40%</t>
  </si>
  <si>
    <t xml:space="preserve">ripartizione per requisiti tecnologici 10%   </t>
  </si>
  <si>
    <t>controllo alimenti 10%</t>
  </si>
  <si>
    <t>produzione a prezzi base 15%</t>
  </si>
  <si>
    <t>attività di prevenzione e bonifica  10%</t>
  </si>
  <si>
    <t>attività diagnostiche 15%</t>
  </si>
  <si>
    <t>Assegnazione teorica anno 2000</t>
  </si>
  <si>
    <t xml:space="preserve">Assegnazione con riequilibrio 2000 </t>
  </si>
  <si>
    <t>Totale in Euro</t>
  </si>
  <si>
    <t xml:space="preserve">TORINO </t>
  </si>
  <si>
    <t>BRESCIA</t>
  </si>
  <si>
    <t>PADOVA</t>
  </si>
  <si>
    <t>PERUGIA</t>
  </si>
  <si>
    <t>ROMA</t>
  </si>
  <si>
    <t>TERAMO</t>
  </si>
  <si>
    <t>PORTICI</t>
  </si>
  <si>
    <t>FOGGIA</t>
  </si>
  <si>
    <t>PALERMO</t>
  </si>
  <si>
    <t>SASSARI</t>
  </si>
  <si>
    <t>TOTALE</t>
  </si>
  <si>
    <t xml:space="preserve">         All. 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</si>
</sst>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1" fontId="0" fillId="0" borderId="1" xfId="16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41" fontId="3" fillId="0" borderId="1" xfId="16" applyFont="1" applyFill="1" applyBorder="1" applyAlignment="1">
      <alignment/>
    </xf>
    <xf numFmtId="41" fontId="2" fillId="0" borderId="1" xfId="16" applyFont="1" applyFill="1" applyBorder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zioni "/>
      <sheetName val="pop. umana"/>
      <sheetName val="pop. umana e P.a p. base"/>
      <sheetName val="pop. anim."/>
      <sheetName val="pop. animale pesata"/>
      <sheetName val="sanità animale "/>
      <sheetName val="Grafico1"/>
      <sheetName val="Grafico3"/>
      <sheetName val="TOTALE FINAN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6">
      <selection activeCell="A3" sqref="A3:IV3"/>
    </sheetView>
  </sheetViews>
  <sheetFormatPr defaultColWidth="9.140625" defaultRowHeight="12.75"/>
  <cols>
    <col min="1" max="1" width="26.00390625" style="0" customWidth="1"/>
    <col min="2" max="2" width="11.7109375" style="0" customWidth="1"/>
    <col min="3" max="3" width="14.7109375" style="0" customWidth="1"/>
    <col min="4" max="4" width="12.00390625" style="0" customWidth="1"/>
    <col min="5" max="5" width="13.00390625" style="0" customWidth="1"/>
    <col min="6" max="6" width="12.421875" style="0" customWidth="1"/>
    <col min="7" max="7" width="16.8515625" style="0" customWidth="1"/>
    <col min="8" max="8" width="11.7109375" style="0" customWidth="1"/>
    <col min="9" max="9" width="11.57421875" style="0" customWidth="1"/>
    <col min="10" max="10" width="13.28125" style="0" customWidth="1"/>
    <col min="11" max="11" width="13.140625" style="0" customWidth="1"/>
    <col min="12" max="12" width="10.421875" style="0" customWidth="1"/>
    <col min="13" max="13" width="11.7109375" style="0" customWidth="1"/>
    <col min="15" max="15" width="10.140625" style="0" bestFit="1" customWidth="1"/>
  </cols>
  <sheetData>
    <row r="1" spans="1:13" ht="18.7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11"/>
      <c r="L1" s="11"/>
      <c r="M1" s="11"/>
    </row>
    <row r="2" spans="1:5" ht="12" customHeight="1">
      <c r="A2" s="28" t="s">
        <v>36</v>
      </c>
      <c r="B2" s="1"/>
      <c r="C2" s="1"/>
      <c r="D2" s="1"/>
      <c r="E2" s="1"/>
    </row>
    <row r="3" spans="1:10" ht="54.75" customHeight="1">
      <c r="A3" s="5" t="s">
        <v>0</v>
      </c>
      <c r="B3" s="15" t="s">
        <v>5</v>
      </c>
      <c r="C3" s="15" t="s">
        <v>6</v>
      </c>
      <c r="D3" s="16" t="s">
        <v>7</v>
      </c>
      <c r="E3" s="15" t="s">
        <v>34</v>
      </c>
      <c r="F3" s="15" t="s">
        <v>1</v>
      </c>
      <c r="G3" s="15" t="s">
        <v>2</v>
      </c>
      <c r="H3" s="15" t="s">
        <v>3</v>
      </c>
      <c r="I3" s="15" t="s">
        <v>4</v>
      </c>
      <c r="J3" s="6" t="s">
        <v>33</v>
      </c>
    </row>
    <row r="4" spans="1:15" ht="12.75">
      <c r="A4" s="7" t="s">
        <v>8</v>
      </c>
      <c r="B4" s="3">
        <v>5003140.064401805</v>
      </c>
      <c r="C4" s="8">
        <v>487000</v>
      </c>
      <c r="D4" s="8">
        <f>J4-F4-B4-C4+H4+I4</f>
        <v>3057968.9825902972</v>
      </c>
      <c r="E4" s="8">
        <f>SUM(B4:D4)</f>
        <v>8548109.046992103</v>
      </c>
      <c r="F4" s="8">
        <v>340820</v>
      </c>
      <c r="G4" s="8"/>
      <c r="H4" s="8">
        <v>-39598</v>
      </c>
      <c r="I4" s="8"/>
      <c r="J4" s="3">
        <v>8928527.046992103</v>
      </c>
      <c r="N4" s="2"/>
      <c r="O4" s="2"/>
    </row>
    <row r="5" spans="1:10" ht="12.75">
      <c r="A5" s="7" t="s">
        <v>9</v>
      </c>
      <c r="B5" s="3">
        <v>161000</v>
      </c>
      <c r="C5" s="8">
        <v>14000</v>
      </c>
      <c r="D5" s="8">
        <f>H5</f>
        <v>-13508</v>
      </c>
      <c r="E5" s="8">
        <f aca="true" t="shared" si="0" ref="E5:E24">SUM(B5:D5)</f>
        <v>161492</v>
      </c>
      <c r="F5" s="8">
        <v>8956</v>
      </c>
      <c r="G5" s="8">
        <v>64245</v>
      </c>
      <c r="H5" s="8">
        <v>-13508</v>
      </c>
      <c r="I5" s="8"/>
      <c r="J5" s="3">
        <v>248201.29067526516</v>
      </c>
    </row>
    <row r="6" spans="1:10" ht="12.75">
      <c r="A6" s="7" t="s">
        <v>10</v>
      </c>
      <c r="B6" s="3">
        <v>13237306.365870852</v>
      </c>
      <c r="C6" s="8">
        <v>1158000</v>
      </c>
      <c r="D6" s="8">
        <f>J6-F6-B6-C6+H6+I6</f>
        <v>3299610.759566888</v>
      </c>
      <c r="E6" s="8">
        <f t="shared" si="0"/>
        <v>17694917.12543774</v>
      </c>
      <c r="F6" s="8">
        <v>715626</v>
      </c>
      <c r="G6" s="8"/>
      <c r="H6" s="8"/>
      <c r="I6" s="8">
        <v>531164</v>
      </c>
      <c r="J6" s="3">
        <v>17879379.12543774</v>
      </c>
    </row>
    <row r="7" spans="1:10" ht="12.75">
      <c r="A7" s="9" t="s">
        <v>11</v>
      </c>
      <c r="B7" s="4">
        <v>652000</v>
      </c>
      <c r="C7" s="8">
        <v>52000</v>
      </c>
      <c r="D7" s="8">
        <f>I7</f>
        <v>6848</v>
      </c>
      <c r="E7" s="8">
        <f t="shared" si="0"/>
        <v>710848</v>
      </c>
      <c r="F7" s="8">
        <v>36828</v>
      </c>
      <c r="G7" s="8">
        <v>122471</v>
      </c>
      <c r="H7" s="8"/>
      <c r="I7" s="8">
        <v>6848</v>
      </c>
      <c r="J7" s="3">
        <v>863298.5725691048</v>
      </c>
    </row>
    <row r="8" spans="1:10" ht="12.75">
      <c r="A8" s="7" t="s">
        <v>12</v>
      </c>
      <c r="B8" s="4">
        <v>613000</v>
      </c>
      <c r="C8" s="8">
        <v>51000</v>
      </c>
      <c r="D8" s="8">
        <f>H8</f>
        <v>-4587</v>
      </c>
      <c r="E8" s="8">
        <f t="shared" si="0"/>
        <v>659413</v>
      </c>
      <c r="F8" s="8">
        <v>36724</v>
      </c>
      <c r="G8" s="8">
        <v>228969</v>
      </c>
      <c r="H8" s="8">
        <v>-4587</v>
      </c>
      <c r="I8" s="8"/>
      <c r="J8" s="3">
        <v>929693.458199014</v>
      </c>
    </row>
    <row r="9" spans="1:10" ht="12.75">
      <c r="A9" s="7" t="s">
        <v>13</v>
      </c>
      <c r="B9" s="3">
        <v>5354733.9138387665</v>
      </c>
      <c r="C9" s="8">
        <v>472000</v>
      </c>
      <c r="D9" s="8">
        <f>J9-F9-B9-C9+H9+I9</f>
        <v>2875316.7581578866</v>
      </c>
      <c r="E9" s="8">
        <f t="shared" si="0"/>
        <v>8702050.671996653</v>
      </c>
      <c r="F9" s="8">
        <v>379674</v>
      </c>
      <c r="G9" s="8"/>
      <c r="H9" s="8"/>
      <c r="I9" s="8">
        <v>209834</v>
      </c>
      <c r="J9" s="3">
        <v>8871890.671996653</v>
      </c>
    </row>
    <row r="10" spans="1:10" ht="12.75">
      <c r="A10" s="7" t="s">
        <v>14</v>
      </c>
      <c r="B10" s="4">
        <v>1469000</v>
      </c>
      <c r="C10" s="8">
        <v>125000</v>
      </c>
      <c r="D10" s="8">
        <f>I10</f>
        <v>37006</v>
      </c>
      <c r="E10" s="8">
        <f t="shared" si="0"/>
        <v>1631006</v>
      </c>
      <c r="F10" s="8">
        <v>101118</v>
      </c>
      <c r="G10" s="8">
        <v>833766</v>
      </c>
      <c r="H10" s="8"/>
      <c r="I10" s="8">
        <v>37006</v>
      </c>
      <c r="J10" s="3">
        <v>2528883.768594477</v>
      </c>
    </row>
    <row r="11" spans="1:10" ht="12.75">
      <c r="A11" s="7" t="s">
        <v>15</v>
      </c>
      <c r="B11" s="3">
        <v>1479118.952803765</v>
      </c>
      <c r="C11" s="8">
        <v>162000</v>
      </c>
      <c r="D11" s="8">
        <f aca="true" t="shared" si="1" ref="D11:D22">J11-F11-B11-C11+H11+I11</f>
        <v>1967489.4325169004</v>
      </c>
      <c r="E11" s="8">
        <f t="shared" si="0"/>
        <v>3608608.3853206653</v>
      </c>
      <c r="F11" s="8">
        <v>122657</v>
      </c>
      <c r="G11" s="8"/>
      <c r="H11" s="8"/>
      <c r="I11" s="8">
        <v>63770</v>
      </c>
      <c r="J11" s="3">
        <v>3667495.3853206653</v>
      </c>
    </row>
    <row r="12" spans="1:10" ht="12.75">
      <c r="A12" s="7" t="s">
        <v>16</v>
      </c>
      <c r="B12" s="3">
        <v>5180957.643427395</v>
      </c>
      <c r="C12" s="8">
        <v>481000</v>
      </c>
      <c r="D12" s="8">
        <f t="shared" si="1"/>
        <v>2731229.5406796755</v>
      </c>
      <c r="E12" s="8">
        <f t="shared" si="0"/>
        <v>8393187.18410707</v>
      </c>
      <c r="F12" s="8">
        <v>366496</v>
      </c>
      <c r="G12" s="8"/>
      <c r="H12" s="8"/>
      <c r="I12" s="8">
        <v>358918</v>
      </c>
      <c r="J12" s="3">
        <v>8400765.18410707</v>
      </c>
    </row>
    <row r="13" spans="1:10" ht="12.75">
      <c r="A13" s="7" t="s">
        <v>17</v>
      </c>
      <c r="B13" s="3">
        <v>3744272.4310729187</v>
      </c>
      <c r="C13" s="8">
        <v>348000</v>
      </c>
      <c r="D13" s="8">
        <f t="shared" si="1"/>
        <v>3176032.9277210385</v>
      </c>
      <c r="E13" s="8">
        <f t="shared" si="0"/>
        <v>7268305.358793957</v>
      </c>
      <c r="F13" s="8">
        <v>282156</v>
      </c>
      <c r="G13" s="8"/>
      <c r="H13" s="8"/>
      <c r="I13" s="8">
        <v>99868</v>
      </c>
      <c r="J13" s="3">
        <v>7450593.358793957</v>
      </c>
    </row>
    <row r="14" spans="1:10" ht="12.75">
      <c r="A14" s="7" t="s">
        <v>18</v>
      </c>
      <c r="B14" s="3">
        <v>685001.8101099402</v>
      </c>
      <c r="C14" s="8">
        <v>66000</v>
      </c>
      <c r="D14" s="8">
        <f t="shared" si="1"/>
        <v>987578.3389869294</v>
      </c>
      <c r="E14" s="8">
        <f t="shared" si="0"/>
        <v>1738580.1490968696</v>
      </c>
      <c r="F14" s="8">
        <v>70290</v>
      </c>
      <c r="G14" s="8"/>
      <c r="H14" s="8"/>
      <c r="I14" s="8">
        <v>54465</v>
      </c>
      <c r="J14" s="3">
        <v>1754405.1490968696</v>
      </c>
    </row>
    <row r="15" spans="1:10" ht="12.75">
      <c r="A15" s="7" t="s">
        <v>19</v>
      </c>
      <c r="B15" s="3">
        <v>1405365.0705942875</v>
      </c>
      <c r="C15" s="8">
        <v>122000</v>
      </c>
      <c r="D15" s="8">
        <f t="shared" si="1"/>
        <v>1295105.5887040598</v>
      </c>
      <c r="E15" s="8">
        <f t="shared" si="0"/>
        <v>2822470.6592983473</v>
      </c>
      <c r="F15" s="8">
        <v>119369</v>
      </c>
      <c r="G15" s="8"/>
      <c r="H15" s="8">
        <v>-34272</v>
      </c>
      <c r="I15" s="8"/>
      <c r="J15" s="3">
        <v>2976111.6592983473</v>
      </c>
    </row>
    <row r="16" spans="1:10" ht="12.75">
      <c r="A16" s="7" t="s">
        <v>20</v>
      </c>
      <c r="B16" s="3">
        <v>6321616.999790408</v>
      </c>
      <c r="C16" s="8">
        <v>430000</v>
      </c>
      <c r="D16" s="8">
        <f t="shared" si="1"/>
        <v>3112873.0002095923</v>
      </c>
      <c r="E16" s="8">
        <f t="shared" si="0"/>
        <v>9864490</v>
      </c>
      <c r="F16" s="8">
        <v>330639</v>
      </c>
      <c r="G16" s="8"/>
      <c r="H16" s="8">
        <v>-34123</v>
      </c>
      <c r="I16" s="8"/>
      <c r="J16" s="3">
        <v>10229252</v>
      </c>
    </row>
    <row r="17" spans="1:10" ht="12.75">
      <c r="A17" s="7" t="s">
        <v>21</v>
      </c>
      <c r="B17" s="3">
        <v>892118.8765886095</v>
      </c>
      <c r="C17" s="8">
        <v>82000</v>
      </c>
      <c r="D17" s="8">
        <f t="shared" si="1"/>
        <v>1499537.8953527017</v>
      </c>
      <c r="E17" s="8">
        <f t="shared" si="0"/>
        <v>2473656.771941311</v>
      </c>
      <c r="F17" s="8">
        <v>77836</v>
      </c>
      <c r="G17" s="8"/>
      <c r="H17" s="8">
        <v>-35774</v>
      </c>
      <c r="I17" s="8"/>
      <c r="J17" s="3">
        <v>2587266.771941311</v>
      </c>
    </row>
    <row r="18" spans="1:10" ht="12.75">
      <c r="A18" s="7" t="s">
        <v>22</v>
      </c>
      <c r="B18" s="3">
        <v>188931.17771468856</v>
      </c>
      <c r="C18" s="8">
        <v>16000</v>
      </c>
      <c r="D18" s="8">
        <f t="shared" si="1"/>
        <v>422743.9623501792</v>
      </c>
      <c r="E18" s="8">
        <f t="shared" si="0"/>
        <v>627675.1400648678</v>
      </c>
      <c r="F18" s="8">
        <v>27415</v>
      </c>
      <c r="G18" s="8"/>
      <c r="H18" s="8">
        <v>-23546</v>
      </c>
      <c r="I18" s="8"/>
      <c r="J18" s="3">
        <v>678636.1400648678</v>
      </c>
    </row>
    <row r="19" spans="1:10" ht="12.75">
      <c r="A19" s="7" t="s">
        <v>23</v>
      </c>
      <c r="B19" s="3">
        <v>2802647.523960139</v>
      </c>
      <c r="C19" s="8">
        <v>249000</v>
      </c>
      <c r="D19" s="8">
        <f t="shared" si="1"/>
        <v>7095414.47603986</v>
      </c>
      <c r="E19" s="8">
        <f t="shared" si="0"/>
        <v>10147062</v>
      </c>
      <c r="F19" s="8">
        <v>349645</v>
      </c>
      <c r="G19" s="8"/>
      <c r="H19" s="8">
        <v>-410018</v>
      </c>
      <c r="I19" s="8"/>
      <c r="J19" s="3">
        <v>10906725</v>
      </c>
    </row>
    <row r="20" spans="1:10" ht="12.75">
      <c r="A20" s="7" t="s">
        <v>24</v>
      </c>
      <c r="B20" s="3">
        <v>1997416.7825772152</v>
      </c>
      <c r="C20" s="8">
        <v>196000</v>
      </c>
      <c r="D20" s="8">
        <f t="shared" si="1"/>
        <v>5118158.217422785</v>
      </c>
      <c r="E20" s="8">
        <f t="shared" si="0"/>
        <v>7311575</v>
      </c>
      <c r="F20" s="8">
        <v>231747</v>
      </c>
      <c r="G20" s="8"/>
      <c r="H20" s="8">
        <v>-146646</v>
      </c>
      <c r="I20" s="8"/>
      <c r="J20" s="3">
        <v>7689968</v>
      </c>
    </row>
    <row r="21" spans="1:10" ht="12.75">
      <c r="A21" s="7" t="s">
        <v>25</v>
      </c>
      <c r="B21" s="3">
        <v>324315.0162909894</v>
      </c>
      <c r="C21" s="8">
        <v>28000</v>
      </c>
      <c r="D21" s="8">
        <f t="shared" si="1"/>
        <v>691633.9837090105</v>
      </c>
      <c r="E21" s="8">
        <f t="shared" si="0"/>
        <v>1043949</v>
      </c>
      <c r="F21" s="8">
        <v>37784</v>
      </c>
      <c r="G21" s="8"/>
      <c r="H21" s="8">
        <v>-108942</v>
      </c>
      <c r="I21" s="8"/>
      <c r="J21" s="3">
        <v>1190675</v>
      </c>
    </row>
    <row r="22" spans="1:10" ht="12.75">
      <c r="A22" s="7" t="s">
        <v>26</v>
      </c>
      <c r="B22" s="3">
        <v>871912.3335175199</v>
      </c>
      <c r="C22" s="8">
        <v>72000</v>
      </c>
      <c r="D22" s="8">
        <f t="shared" si="1"/>
        <v>2630428.6664824802</v>
      </c>
      <c r="E22" s="8">
        <f t="shared" si="0"/>
        <v>3574341</v>
      </c>
      <c r="F22" s="8">
        <v>114921</v>
      </c>
      <c r="G22" s="8"/>
      <c r="H22" s="8">
        <v>-286630</v>
      </c>
      <c r="I22" s="8"/>
      <c r="J22" s="3">
        <v>3975892</v>
      </c>
    </row>
    <row r="23" spans="1:10" ht="12.75">
      <c r="A23" s="7" t="s">
        <v>27</v>
      </c>
      <c r="B23" s="4">
        <v>2535921.1554217553</v>
      </c>
      <c r="C23" s="8">
        <v>214000</v>
      </c>
      <c r="D23" s="8">
        <f>J23-F23-B23-C23-G23+H23+I23</f>
        <v>2225617.2614908004</v>
      </c>
      <c r="E23" s="8">
        <f t="shared" si="0"/>
        <v>4975538.416912556</v>
      </c>
      <c r="F23" s="8">
        <v>236899</v>
      </c>
      <c r="G23" s="8">
        <v>4129389</v>
      </c>
      <c r="H23" s="8">
        <v>-374384</v>
      </c>
      <c r="I23" s="8"/>
      <c r="J23" s="3">
        <v>9716210.416912556</v>
      </c>
    </row>
    <row r="24" spans="1:10" ht="12.75">
      <c r="A24" s="7" t="s">
        <v>28</v>
      </c>
      <c r="B24" s="4">
        <v>1000223.8820189394</v>
      </c>
      <c r="C24" s="8">
        <v>88000</v>
      </c>
      <c r="D24" s="8">
        <f>J24-F24-B24-C24-G24+H24+I24</f>
        <v>965207.1179810606</v>
      </c>
      <c r="E24" s="8">
        <f t="shared" si="0"/>
        <v>2053431</v>
      </c>
      <c r="F24" s="8">
        <v>95982</v>
      </c>
      <c r="G24" s="8">
        <v>906578</v>
      </c>
      <c r="H24" s="8">
        <v>-70139</v>
      </c>
      <c r="I24" s="8"/>
      <c r="J24" s="3">
        <v>3126130</v>
      </c>
    </row>
    <row r="25" spans="1:15" ht="12.75">
      <c r="A25" s="10" t="s">
        <v>29</v>
      </c>
      <c r="B25" s="14">
        <f aca="true" t="shared" si="2" ref="B25:I25">SUM(B4:B24)</f>
        <v>55920000.00000001</v>
      </c>
      <c r="C25" s="12">
        <f t="shared" si="2"/>
        <v>4913000</v>
      </c>
      <c r="D25" s="12">
        <f t="shared" si="2"/>
        <v>43177705.90996214</v>
      </c>
      <c r="E25" s="12">
        <f t="shared" si="2"/>
        <v>104010705.90996213</v>
      </c>
      <c r="F25" s="12">
        <f t="shared" si="2"/>
        <v>4083582</v>
      </c>
      <c r="G25" s="12">
        <f t="shared" si="2"/>
        <v>6285418</v>
      </c>
      <c r="H25" s="12">
        <f t="shared" si="2"/>
        <v>-1582167</v>
      </c>
      <c r="I25" s="12">
        <f t="shared" si="2"/>
        <v>1361873</v>
      </c>
      <c r="J25" s="13">
        <f>ROUND(SUM(J4:J24),0)</f>
        <v>114600000</v>
      </c>
      <c r="K25" s="17"/>
      <c r="O25" s="2"/>
    </row>
    <row r="26" spans="1:11" ht="15" customHeight="1">
      <c r="A26" s="22" t="s">
        <v>30</v>
      </c>
      <c r="B26" s="8"/>
      <c r="C26" s="24"/>
      <c r="D26" s="8">
        <v>220294</v>
      </c>
      <c r="E26" s="8">
        <v>220294</v>
      </c>
      <c r="F26" s="8"/>
      <c r="G26" s="8"/>
      <c r="H26" s="8"/>
      <c r="I26" s="8">
        <v>220294</v>
      </c>
      <c r="J26" s="8"/>
      <c r="K26" s="21"/>
    </row>
    <row r="27" spans="1:11" ht="27" customHeight="1">
      <c r="A27" s="29" t="s">
        <v>35</v>
      </c>
      <c r="B27" s="8"/>
      <c r="C27" s="24"/>
      <c r="D27" s="12">
        <f>SUM(D25:D26)</f>
        <v>43397999.90996214</v>
      </c>
      <c r="E27" s="12">
        <f>SUM(E25:E26)</f>
        <v>104230999.90996213</v>
      </c>
      <c r="F27" s="8"/>
      <c r="G27" s="8"/>
      <c r="H27" s="8"/>
      <c r="I27" s="12">
        <f>SUM(I25:I26)</f>
        <v>1582167</v>
      </c>
      <c r="J27" s="8"/>
      <c r="K27" s="21"/>
    </row>
    <row r="28" spans="1:11" ht="27" customHeight="1">
      <c r="A28" s="30" t="s">
        <v>41</v>
      </c>
      <c r="B28" s="26"/>
      <c r="C28" s="26"/>
      <c r="D28" s="8">
        <v>200000</v>
      </c>
      <c r="E28" s="8">
        <v>200000</v>
      </c>
      <c r="F28" s="26"/>
      <c r="G28" s="26"/>
      <c r="H28" s="26"/>
      <c r="I28" s="26"/>
      <c r="J28" s="26"/>
      <c r="K28" s="21"/>
    </row>
    <row r="29" spans="1:11" ht="12.75">
      <c r="A29" s="22" t="s">
        <v>37</v>
      </c>
      <c r="B29" s="24"/>
      <c r="C29" s="24"/>
      <c r="D29" s="8">
        <v>190000</v>
      </c>
      <c r="E29" s="8">
        <v>190000</v>
      </c>
      <c r="F29" s="8"/>
      <c r="G29" s="8"/>
      <c r="H29" s="8"/>
      <c r="I29" s="8"/>
      <c r="J29" s="8"/>
      <c r="K29" s="21"/>
    </row>
    <row r="30" spans="1:11" ht="36">
      <c r="A30" s="31" t="s">
        <v>42</v>
      </c>
      <c r="B30" s="25"/>
      <c r="C30" s="25"/>
      <c r="D30" s="26"/>
      <c r="E30" s="8">
        <v>10369000</v>
      </c>
      <c r="F30" s="26"/>
      <c r="G30" s="26"/>
      <c r="H30" s="26"/>
      <c r="I30" s="26"/>
      <c r="J30" s="26"/>
      <c r="K30" s="20"/>
    </row>
    <row r="31" spans="1:14" ht="12.75">
      <c r="A31" s="23" t="s">
        <v>31</v>
      </c>
      <c r="B31" s="27"/>
      <c r="C31" s="27"/>
      <c r="D31" s="8"/>
      <c r="E31" s="12">
        <f>SUM(E28:E30)+104231000</f>
        <v>114990000</v>
      </c>
      <c r="F31" s="8"/>
      <c r="G31" s="8"/>
      <c r="H31" s="8"/>
      <c r="I31" s="8"/>
      <c r="J31" s="8"/>
      <c r="K31" s="21"/>
      <c r="M31" s="20"/>
      <c r="N31" s="19"/>
    </row>
    <row r="32" spans="1:11" ht="12.75">
      <c r="A32" s="22" t="s">
        <v>39</v>
      </c>
      <c r="B32" s="24"/>
      <c r="C32" s="24"/>
      <c r="D32" s="8">
        <v>2139000</v>
      </c>
      <c r="E32" s="8">
        <v>2139000</v>
      </c>
      <c r="F32" s="8"/>
      <c r="G32" s="8"/>
      <c r="H32" s="8"/>
      <c r="I32" s="8"/>
      <c r="J32" s="8"/>
      <c r="K32" s="21"/>
    </row>
    <row r="33" spans="1:11" ht="17.25" customHeight="1">
      <c r="A33" s="23" t="s">
        <v>32</v>
      </c>
      <c r="B33" s="27"/>
      <c r="C33" s="27"/>
      <c r="D33" s="12">
        <f>SUM(D27:D32)</f>
        <v>45926999.90996214</v>
      </c>
      <c r="E33" s="12">
        <f>SUM(E31:E32)</f>
        <v>117129000</v>
      </c>
      <c r="F33" s="26"/>
      <c r="G33" s="26"/>
      <c r="H33" s="26"/>
      <c r="I33" s="26"/>
      <c r="J33" s="26"/>
      <c r="K33" s="20"/>
    </row>
    <row r="34" ht="12" customHeight="1"/>
    <row r="35" ht="12.75">
      <c r="A35" t="s">
        <v>38</v>
      </c>
    </row>
    <row r="36" ht="12.75">
      <c r="D36" s="18"/>
    </row>
  </sheetData>
  <mergeCells count="1">
    <mergeCell ref="A1:J1"/>
  </mergeCells>
  <printOptions horizontalCentered="1" verticalCentered="1"/>
  <pageMargins left="0.21" right="0.1968503937007874" top="0.19" bottom="0.3937007874015748" header="0.31496062992125984" footer="0.5118110236220472"/>
  <pageSetup horizontalDpi="600" verticalDpi="600" orientation="landscape" paperSize="9" r:id="rId1"/>
  <headerFooter alignWithMargins="0">
    <oddHeader>&amp;R&amp;"Arial,Grassetto"&amp;9All.1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7" sqref="A7:IV17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15.140625" style="0" customWidth="1"/>
    <col min="4" max="4" width="14.00390625" style="0" customWidth="1"/>
    <col min="5" max="6" width="14.57421875" style="0" customWidth="1"/>
    <col min="7" max="7" width="13.7109375" style="0" customWidth="1"/>
    <col min="8" max="8" width="15.140625" style="0" customWidth="1"/>
    <col min="9" max="9" width="16.00390625" style="0" customWidth="1"/>
    <col min="10" max="10" width="11.7109375" style="0" customWidth="1"/>
  </cols>
  <sheetData>
    <row r="1" spans="1:10" ht="12.75">
      <c r="A1" s="33"/>
      <c r="B1" s="33"/>
      <c r="C1" s="35" t="s">
        <v>43</v>
      </c>
      <c r="D1" s="33"/>
      <c r="E1" s="33"/>
      <c r="F1" s="33"/>
      <c r="G1" s="33"/>
      <c r="H1" s="33"/>
      <c r="I1" s="33"/>
      <c r="J1" s="35" t="s">
        <v>67</v>
      </c>
    </row>
    <row r="2" spans="1:10" ht="12.75">
      <c r="A2" s="33"/>
      <c r="B2" s="33"/>
      <c r="C2" s="35"/>
      <c r="D2" s="33"/>
      <c r="E2" s="33"/>
      <c r="F2" s="33"/>
      <c r="G2" s="33"/>
      <c r="H2" s="33"/>
      <c r="I2" s="33"/>
      <c r="J2" s="33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34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6"/>
      <c r="B5" s="37" t="s">
        <v>44</v>
      </c>
      <c r="C5" s="38"/>
      <c r="D5" s="39"/>
      <c r="E5" s="40" t="s">
        <v>45</v>
      </c>
      <c r="F5" s="37"/>
      <c r="G5" s="38"/>
      <c r="H5" s="41"/>
      <c r="I5" s="42"/>
      <c r="J5" s="33"/>
    </row>
    <row r="6" spans="1:10" ht="38.25">
      <c r="A6" s="43" t="s">
        <v>46</v>
      </c>
      <c r="B6" s="44" t="s">
        <v>47</v>
      </c>
      <c r="C6" s="45" t="s">
        <v>48</v>
      </c>
      <c r="D6" s="45" t="s">
        <v>49</v>
      </c>
      <c r="E6" s="45" t="s">
        <v>50</v>
      </c>
      <c r="F6" s="45" t="s">
        <v>51</v>
      </c>
      <c r="G6" s="45" t="s">
        <v>52</v>
      </c>
      <c r="H6" s="45" t="s">
        <v>53</v>
      </c>
      <c r="I6" s="46" t="s">
        <v>54</v>
      </c>
      <c r="J6" s="46" t="s">
        <v>55</v>
      </c>
    </row>
    <row r="7" spans="1:10" ht="19.5" customHeight="1">
      <c r="A7" s="47" t="s">
        <v>56</v>
      </c>
      <c r="B7" s="48">
        <v>8000000000</v>
      </c>
      <c r="C7" s="48">
        <v>1735900000</v>
      </c>
      <c r="D7" s="48">
        <v>2106700000</v>
      </c>
      <c r="E7" s="48">
        <v>2985200000</v>
      </c>
      <c r="F7" s="48">
        <v>2108700000</v>
      </c>
      <c r="G7" s="48">
        <v>3558600000</v>
      </c>
      <c r="H7" s="48">
        <v>20495100000</v>
      </c>
      <c r="I7" s="49">
        <v>21162900000</v>
      </c>
      <c r="J7" s="49">
        <v>10929725.709740894</v>
      </c>
    </row>
    <row r="8" spans="1:10" ht="19.5" customHeight="1">
      <c r="A8" s="47" t="s">
        <v>57</v>
      </c>
      <c r="B8" s="48">
        <v>8000000000</v>
      </c>
      <c r="C8" s="48">
        <v>3904200000</v>
      </c>
      <c r="D8" s="48">
        <v>4493500000</v>
      </c>
      <c r="E8" s="48">
        <v>11161100000</v>
      </c>
      <c r="F8" s="48">
        <v>5613300000</v>
      </c>
      <c r="G8" s="48">
        <v>10342400000</v>
      </c>
      <c r="H8" s="48">
        <v>43514500000</v>
      </c>
      <c r="I8" s="49">
        <v>43465600000</v>
      </c>
      <c r="J8" s="49">
        <v>22448108.993063983</v>
      </c>
    </row>
    <row r="9" spans="1:10" ht="19.5" customHeight="1">
      <c r="A9" s="47" t="s">
        <v>58</v>
      </c>
      <c r="B9" s="48">
        <v>8000000000</v>
      </c>
      <c r="C9" s="48">
        <v>1921300000</v>
      </c>
      <c r="D9" s="48">
        <v>2284400000</v>
      </c>
      <c r="E9" s="48">
        <v>5067100000</v>
      </c>
      <c r="F9" s="48">
        <v>2629400000</v>
      </c>
      <c r="G9" s="48">
        <v>4927300000</v>
      </c>
      <c r="H9" s="48">
        <v>24829500000</v>
      </c>
      <c r="I9" s="49">
        <v>25623100000</v>
      </c>
      <c r="J9" s="49">
        <v>13233226.77105982</v>
      </c>
    </row>
    <row r="10" spans="1:10" ht="19.5" customHeight="1">
      <c r="A10" s="47" t="s">
        <v>59</v>
      </c>
      <c r="B10" s="48">
        <v>8000000000</v>
      </c>
      <c r="C10" s="48">
        <v>2432900000</v>
      </c>
      <c r="D10" s="48">
        <v>792800000</v>
      </c>
      <c r="E10" s="48">
        <v>1445000000</v>
      </c>
      <c r="F10" s="48">
        <v>662600000</v>
      </c>
      <c r="G10" s="48">
        <v>1124200000</v>
      </c>
      <c r="H10" s="48">
        <v>14457500000</v>
      </c>
      <c r="I10" s="49">
        <v>14656000000</v>
      </c>
      <c r="J10" s="49">
        <v>7569192.313055514</v>
      </c>
    </row>
    <row r="11" spans="1:10" ht="19.5" customHeight="1">
      <c r="A11" s="47" t="s">
        <v>60</v>
      </c>
      <c r="B11" s="48">
        <v>8000000000</v>
      </c>
      <c r="C11" s="48">
        <v>2418100000</v>
      </c>
      <c r="D11" s="48">
        <v>3044600000</v>
      </c>
      <c r="E11" s="48">
        <v>2275500000</v>
      </c>
      <c r="F11" s="48">
        <v>1832500000</v>
      </c>
      <c r="G11" s="48">
        <v>2171200000</v>
      </c>
      <c r="H11" s="48">
        <v>19741900000</v>
      </c>
      <c r="I11" s="49">
        <v>20536200000</v>
      </c>
      <c r="J11" s="49">
        <v>10606062.171081513</v>
      </c>
    </row>
    <row r="12" spans="1:10" ht="19.5" customHeight="1">
      <c r="A12" s="47" t="s">
        <v>61</v>
      </c>
      <c r="B12" s="48">
        <v>8000000000</v>
      </c>
      <c r="C12" s="48">
        <v>3514200000</v>
      </c>
      <c r="D12" s="48">
        <v>558200000</v>
      </c>
      <c r="E12" s="48">
        <v>810300000</v>
      </c>
      <c r="F12" s="48">
        <v>606900000</v>
      </c>
      <c r="G12" s="48">
        <v>906400000</v>
      </c>
      <c r="H12" s="48">
        <v>14396000000</v>
      </c>
      <c r="I12" s="49">
        <v>16900600000</v>
      </c>
      <c r="J12" s="49">
        <v>8728431.468751775</v>
      </c>
    </row>
    <row r="13" spans="1:10" ht="19.5" customHeight="1">
      <c r="A13" s="47" t="s">
        <v>62</v>
      </c>
      <c r="B13" s="48">
        <v>8000000000</v>
      </c>
      <c r="C13" s="48"/>
      <c r="D13" s="48">
        <v>2733800000</v>
      </c>
      <c r="E13" s="48">
        <v>1900300000</v>
      </c>
      <c r="F13" s="48">
        <v>1257100000</v>
      </c>
      <c r="G13" s="48">
        <v>1666100000</v>
      </c>
      <c r="H13" s="48">
        <v>15557300000</v>
      </c>
      <c r="I13" s="49">
        <v>13717200000</v>
      </c>
      <c r="J13" s="49">
        <v>7084342.576190304</v>
      </c>
    </row>
    <row r="14" spans="1:10" ht="19.5" customHeight="1">
      <c r="A14" s="47" t="s">
        <v>63</v>
      </c>
      <c r="B14" s="48">
        <v>8000000000</v>
      </c>
      <c r="C14" s="48"/>
      <c r="D14" s="48">
        <v>1633600000</v>
      </c>
      <c r="E14" s="48">
        <v>1295900000</v>
      </c>
      <c r="F14" s="48">
        <v>975900000</v>
      </c>
      <c r="G14" s="48">
        <v>1148000000</v>
      </c>
      <c r="H14" s="48">
        <v>13053400000</v>
      </c>
      <c r="I14" s="49">
        <v>12499800000</v>
      </c>
      <c r="J14" s="49">
        <v>6455607.947238763</v>
      </c>
    </row>
    <row r="15" spans="1:10" ht="19.5" customHeight="1">
      <c r="A15" s="47" t="s">
        <v>64</v>
      </c>
      <c r="B15" s="48">
        <v>8000000000</v>
      </c>
      <c r="C15" s="48">
        <v>2109800000</v>
      </c>
      <c r="D15" s="48">
        <v>1774900000</v>
      </c>
      <c r="E15" s="48">
        <v>1566500000</v>
      </c>
      <c r="F15" s="48">
        <v>1527000000</v>
      </c>
      <c r="G15" s="48">
        <v>1808400000</v>
      </c>
      <c r="H15" s="48">
        <v>16786600000</v>
      </c>
      <c r="I15" s="49">
        <v>15280800000</v>
      </c>
      <c r="J15" s="49">
        <v>7891874.583606625</v>
      </c>
    </row>
    <row r="16" spans="1:10" ht="19.5" customHeight="1" thickBot="1">
      <c r="A16" s="47" t="s">
        <v>65</v>
      </c>
      <c r="B16" s="48">
        <v>8000000000</v>
      </c>
      <c r="C16" s="48">
        <v>1963600000</v>
      </c>
      <c r="D16" s="48">
        <v>577500000</v>
      </c>
      <c r="E16" s="48">
        <v>1493100000</v>
      </c>
      <c r="F16" s="48">
        <v>2786600000</v>
      </c>
      <c r="G16" s="48">
        <v>2347400000</v>
      </c>
      <c r="H16" s="48">
        <v>17168200000</v>
      </c>
      <c r="I16" s="49">
        <v>16157800000</v>
      </c>
      <c r="J16" s="49">
        <v>8344807.284108105</v>
      </c>
    </row>
    <row r="17" spans="1:10" ht="19.5" customHeight="1" thickBot="1">
      <c r="A17" s="50" t="s">
        <v>66</v>
      </c>
      <c r="B17" s="51">
        <v>80000000000</v>
      </c>
      <c r="C17" s="12">
        <v>20000000000</v>
      </c>
      <c r="D17" s="12">
        <v>20000000000</v>
      </c>
      <c r="E17" s="12">
        <v>30000000000</v>
      </c>
      <c r="F17" s="12">
        <v>20000000000</v>
      </c>
      <c r="G17" s="12">
        <v>30000000000</v>
      </c>
      <c r="H17" s="12">
        <v>200000000000</v>
      </c>
      <c r="I17" s="52">
        <v>200000000000</v>
      </c>
      <c r="J17" s="52">
        <v>103291379.8178973</v>
      </c>
    </row>
  </sheetData>
  <printOptions/>
  <pageMargins left="0.36" right="0.46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S.C.S.C.</dc:creator>
  <cp:keywords/>
  <dc:description/>
  <cp:lastModifiedBy>SBANFI</cp:lastModifiedBy>
  <cp:lastPrinted>2000-06-30T11:27:56Z</cp:lastPrinted>
  <dcterms:created xsi:type="dcterms:W3CDTF">2000-03-16T13:49:58Z</dcterms:created>
  <dcterms:modified xsi:type="dcterms:W3CDTF">2000-06-30T11:29:58Z</dcterms:modified>
  <cp:category/>
  <cp:version/>
  <cp:contentType/>
  <cp:contentStatus/>
</cp:coreProperties>
</file>