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97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<sst xmlns="http://schemas.openxmlformats.org/spreadsheetml/2006/main" count="34" uniqueCount="30">
  <si>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a</t>
  </si>
  <si>
    <t>b</t>
  </si>
  <si>
    <t>c</t>
  </si>
  <si>
    <t>d=a-b+c</t>
  </si>
  <si>
    <t>PIEMONTE</t>
  </si>
  <si>
    <t>LOMBARDIA</t>
  </si>
  <si>
    <t>VENETO</t>
  </si>
  <si>
    <t>LIGURIA</t>
  </si>
  <si>
    <t>E.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</si>
  <si>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</si>
  <si>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</si>
  <si>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</si>
  <si>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</si>
  <si>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</si>
  <si>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</si>
  <si>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</si>
  <si>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</si>
  <si>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</si>
  <si>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</si>
  <si>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</si>
  <si>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</si>
  <si>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</si>
  <si>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                        F.S.N. 2000 parte corrente</t>
  </si>
  <si>
    <t xml:space="preserve">                   All. 1</t>
  </si>
  <si>
    <t>EURO</t>
  </si>
  <si>
    <t>Importo complessivo stimato</t>
  </si>
  <si>
    <t>Importo complessivo riscosso</t>
  </si>
  <si>
    <t>conguaglio contributi anno 1997 e precedenti</t>
  </si>
  <si>
    <t>TOTALE CONGUAGLI lire</t>
  </si>
  <si>
    <t xml:space="preserve">       Integrazione FSN 1998 per il minor importo complessivo riscosso per IRAP, addizionale IRPEF e contributi di malattia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</si>
</sst>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[Red]\(#,##0\)"/>
    <numFmt numFmtId="165" formatCode="#,##0_);\(#,##0\)"/>
    <numFmt numFmtId="166" formatCode="#,##0.0_);\(#,##0.0\)"/>
    <numFmt numFmtId="167" formatCode="#,##0.00_);\(#,##0.00\)"/>
    <numFmt numFmtId="168" formatCode="#,##0.0_);[Red]\(#,##0.0\)"/>
    <numFmt numFmtId="169" formatCode="#,##0.00_);[Red]\(#,##0.00\)"/>
    <numFmt numFmtId="170" formatCode="#,##0.0;[Red]\-#,##0.0"/>
    <numFmt numFmtId="171" formatCode="#,##0.000_);[Red]\(#,##0.000\)"/>
  </numFmts>
  <fonts count="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2">
    <xf numFmtId="165" fontId="0" fillId="0" borderId="0" xfId="0" applyAlignment="1">
      <alignment/>
    </xf>
    <xf numFmtId="164" fontId="5" fillId="0" borderId="0" xfId="0" applyNumberFormat="1" applyFont="1" applyAlignment="1" applyProtection="1">
      <alignment/>
      <protection/>
    </xf>
    <xf numFmtId="165" fontId="5" fillId="0" borderId="0" xfId="0" applyFont="1" applyAlignment="1">
      <alignment/>
    </xf>
    <xf numFmtId="164" fontId="5" fillId="0" borderId="0" xfId="0" applyNumberFormat="1" applyFont="1" applyBorder="1" applyAlignment="1" applyProtection="1">
      <alignment/>
      <protection/>
    </xf>
    <xf numFmtId="165" fontId="5" fillId="0" borderId="0" xfId="0" applyFont="1" applyBorder="1" applyAlignment="1">
      <alignment/>
    </xf>
    <xf numFmtId="38" fontId="7" fillId="0" borderId="0" xfId="0" applyNumberFormat="1" applyFont="1" applyAlignment="1" applyProtection="1">
      <alignment/>
      <protection/>
    </xf>
    <xf numFmtId="38" fontId="7" fillId="0" borderId="0" xfId="0" applyNumberFormat="1" applyFont="1" applyAlignment="1">
      <alignment/>
    </xf>
    <xf numFmtId="40" fontId="7" fillId="0" borderId="0" xfId="0" applyNumberFormat="1" applyFont="1" applyAlignment="1" applyProtection="1">
      <alignment/>
      <protection/>
    </xf>
    <xf numFmtId="165" fontId="5" fillId="0" borderId="0" xfId="0" applyFont="1" applyAlignment="1">
      <alignment horizontal="center"/>
    </xf>
    <xf numFmtId="40" fontId="7" fillId="0" borderId="0" xfId="0" applyNumberFormat="1" applyFont="1" applyAlignment="1">
      <alignment/>
    </xf>
    <xf numFmtId="164" fontId="5" fillId="0" borderId="1" xfId="0" applyNumberFormat="1" applyFont="1" applyBorder="1" applyAlignment="1" applyProtection="1">
      <alignment horizontal="left"/>
      <protection/>
    </xf>
    <xf numFmtId="164" fontId="5" fillId="0" borderId="1" xfId="0" applyNumberFormat="1" applyFont="1" applyBorder="1" applyAlignment="1" applyProtection="1">
      <alignment/>
      <protection/>
    </xf>
    <xf numFmtId="38" fontId="8" fillId="0" borderId="1" xfId="0" applyNumberFormat="1" applyFont="1" applyBorder="1" applyAlignment="1" applyProtection="1">
      <alignment/>
      <protection/>
    </xf>
    <xf numFmtId="40" fontId="7" fillId="0" borderId="1" xfId="0" applyNumberFormat="1" applyFont="1" applyBorder="1" applyAlignment="1" applyProtection="1">
      <alignment/>
      <protection/>
    </xf>
    <xf numFmtId="165" fontId="5" fillId="0" borderId="1" xfId="0" applyFont="1" applyBorder="1" applyAlignment="1">
      <alignment/>
    </xf>
    <xf numFmtId="38" fontId="7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/>
      <protection/>
    </xf>
    <xf numFmtId="38" fontId="6" fillId="0" borderId="1" xfId="0" applyNumberFormat="1" applyFont="1" applyBorder="1" applyAlignment="1" applyProtection="1">
      <alignment/>
      <protection/>
    </xf>
    <xf numFmtId="40" fontId="8" fillId="0" borderId="1" xfId="0" applyNumberFormat="1" applyFont="1" applyBorder="1" applyAlignment="1" applyProtection="1">
      <alignment/>
      <protection/>
    </xf>
    <xf numFmtId="40" fontId="7" fillId="0" borderId="2" xfId="0" applyNumberFormat="1" applyFont="1" applyBorder="1" applyAlignment="1">
      <alignment/>
    </xf>
    <xf numFmtId="164" fontId="5" fillId="0" borderId="3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38" fontId="7" fillId="0" borderId="3" xfId="0" applyNumberFormat="1" applyFont="1" applyBorder="1" applyAlignment="1" applyProtection="1">
      <alignment/>
      <protection/>
    </xf>
    <xf numFmtId="40" fontId="7" fillId="0" borderId="3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8" fontId="8" fillId="0" borderId="0" xfId="0" applyNumberFormat="1" applyFont="1" applyAlignment="1" applyProtection="1">
      <alignment/>
      <protection/>
    </xf>
    <xf numFmtId="40" fontId="8" fillId="0" borderId="0" xfId="0" applyNumberFormat="1" applyFont="1" applyAlignment="1" applyProtection="1">
      <alignment/>
      <protection/>
    </xf>
    <xf numFmtId="165" fontId="6" fillId="0" borderId="0" xfId="0" applyFont="1" applyAlignment="1">
      <alignment/>
    </xf>
    <xf numFmtId="165" fontId="8" fillId="0" borderId="0" xfId="0" applyFont="1" applyAlignment="1">
      <alignment/>
    </xf>
    <xf numFmtId="40" fontId="8" fillId="0" borderId="0" xfId="0" applyNumberFormat="1" applyFont="1" applyAlignment="1">
      <alignment/>
    </xf>
    <xf numFmtId="165" fontId="6" fillId="0" borderId="4" xfId="0" applyFont="1" applyBorder="1" applyAlignment="1">
      <alignment horizontal="center"/>
    </xf>
    <xf numFmtId="165" fontId="6" fillId="0" borderId="0" xfId="0" applyFont="1" applyAlignment="1">
      <alignment horizontal="center"/>
    </xf>
    <xf numFmtId="38" fontId="8" fillId="0" borderId="0" xfId="0" applyNumberFormat="1" applyFont="1" applyAlignment="1">
      <alignment horizontal="center"/>
    </xf>
    <xf numFmtId="40" fontId="8" fillId="0" borderId="4" xfId="0" applyNumberFormat="1" applyFont="1" applyBorder="1" applyAlignment="1">
      <alignment horizontal="center"/>
    </xf>
    <xf numFmtId="165" fontId="6" fillId="0" borderId="2" xfId="0" applyFont="1" applyBorder="1" applyAlignment="1">
      <alignment horizontal="center"/>
    </xf>
    <xf numFmtId="165" fontId="6" fillId="0" borderId="4" xfId="0" applyFont="1" applyBorder="1" applyAlignment="1">
      <alignment horizontal="center" wrapText="1"/>
    </xf>
    <xf numFmtId="165" fontId="6" fillId="0" borderId="0" xfId="0" applyFont="1" applyAlignment="1">
      <alignment horizontal="center" wrapText="1"/>
    </xf>
    <xf numFmtId="38" fontId="8" fillId="0" borderId="0" xfId="0" applyNumberFormat="1" applyFont="1" applyAlignment="1">
      <alignment horizontal="center" wrapText="1"/>
    </xf>
    <xf numFmtId="165" fontId="5" fillId="0" borderId="5" xfId="0" applyFont="1" applyBorder="1" applyAlignment="1">
      <alignment horizontal="center"/>
    </xf>
    <xf numFmtId="165" fontId="5" fillId="0" borderId="4" xfId="0" applyFont="1" applyBorder="1" applyAlignment="1">
      <alignment horizontal="center"/>
    </xf>
    <xf numFmtId="165" fontId="5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30"/>
  <sheetViews>
    <sheetView showGridLines="0" tabSelected="1" zoomScale="75" zoomScaleNormal="75" workbookViewId="0" topLeftCell="A1">
      <selection activeCell="E4" sqref="E4"/>
    </sheetView>
  </sheetViews>
  <sheetFormatPr defaultColWidth="9.77734375" defaultRowHeight="15.75"/>
  <cols>
    <col min="1" max="1" width="12.77734375" style="2" customWidth="1"/>
    <col min="2" max="2" width="20.99609375" style="2" customWidth="1"/>
    <col min="3" max="3" width="20.6640625" style="2" bestFit="1" customWidth="1"/>
    <col min="4" max="4" width="16.99609375" style="2" bestFit="1" customWidth="1"/>
    <col min="5" max="5" width="19.10546875" style="6" customWidth="1"/>
    <col min="6" max="6" width="19.10546875" style="9" customWidth="1"/>
    <col min="7" max="7" width="24.99609375" style="2" customWidth="1"/>
    <col min="8" max="120" width="9.77734375" style="2" customWidth="1"/>
    <col min="121" max="16384" width="9.77734375" style="2" customWidth="1"/>
  </cols>
  <sheetData>
    <row r="1" spans="3:6" ht="18.75">
      <c r="C1" s="29" t="s">
        <v>22</v>
      </c>
      <c r="D1" s="28"/>
      <c r="E1" s="28"/>
      <c r="F1" s="30" t="s">
        <v>23</v>
      </c>
    </row>
    <row r="3" spans="1:6" ht="18.75">
      <c r="A3" s="25" t="s">
        <v>29</v>
      </c>
      <c r="B3" s="25"/>
      <c r="C3" s="25"/>
      <c r="D3" s="26"/>
      <c r="E3" s="27"/>
      <c r="F3" s="2"/>
    </row>
    <row r="5" spans="1:6" ht="18.75">
      <c r="A5" s="1"/>
      <c r="B5" s="21"/>
      <c r="C5" s="22"/>
      <c r="D5" s="21"/>
      <c r="E5" s="23"/>
      <c r="F5" s="24"/>
    </row>
    <row r="6" spans="1:6" s="8" customFormat="1" ht="48">
      <c r="A6" s="39"/>
      <c r="B6" s="36" t="s">
        <v>25</v>
      </c>
      <c r="C6" s="37" t="s">
        <v>26</v>
      </c>
      <c r="D6" s="36" t="s">
        <v>27</v>
      </c>
      <c r="E6" s="38" t="s">
        <v>28</v>
      </c>
      <c r="F6" s="34" t="s">
        <v>24</v>
      </c>
    </row>
    <row r="7" spans="1:6" s="8" customFormat="1" ht="3.75" customHeight="1">
      <c r="A7" s="40"/>
      <c r="B7" s="31" t="s">
        <v>0</v>
      </c>
      <c r="C7" s="32" t="s">
        <v>1</v>
      </c>
      <c r="D7" s="31" t="s">
        <v>2</v>
      </c>
      <c r="E7" s="33" t="s">
        <v>3</v>
      </c>
      <c r="F7" s="34">
        <v>1936.27</v>
      </c>
    </row>
    <row r="8" spans="1:6" ht="18.75">
      <c r="A8" s="41"/>
      <c r="B8" s="35" t="s">
        <v>0</v>
      </c>
      <c r="C8" s="32" t="s">
        <v>1</v>
      </c>
      <c r="D8" s="35" t="s">
        <v>2</v>
      </c>
      <c r="E8" s="33" t="s">
        <v>3</v>
      </c>
      <c r="F8" s="20"/>
    </row>
    <row r="9" spans="1:6" ht="18.75">
      <c r="A9" s="10" t="s">
        <v>4</v>
      </c>
      <c r="B9" s="11">
        <v>5362000000000</v>
      </c>
      <c r="C9" s="11">
        <v>4815742135747</v>
      </c>
      <c r="D9" s="11"/>
      <c r="E9" s="12">
        <f>ROUND(+B9-C9+D9,0)</f>
        <v>546257864253</v>
      </c>
      <c r="F9" s="13">
        <f>+E9/$F$7</f>
        <v>282118642.67535</v>
      </c>
    </row>
    <row r="10" spans="1:6" ht="18.75">
      <c r="A10" s="10" t="s">
        <v>5</v>
      </c>
      <c r="B10" s="11">
        <v>14402000000000</v>
      </c>
      <c r="C10" s="11">
        <v>12378585043931</v>
      </c>
      <c r="D10" s="11">
        <v>33833818988</v>
      </c>
      <c r="E10" s="12">
        <f aca="true" t="shared" si="0" ref="E10:E25">ROUND(+B10-C10+D10,0)</f>
        <v>2057248775057</v>
      </c>
      <c r="F10" s="13">
        <f aca="true" t="shared" si="1" ref="F10:F24">+E10/$F$7</f>
        <v>1062480323.0215827</v>
      </c>
    </row>
    <row r="11" spans="1:6" ht="18.75">
      <c r="A11" s="10" t="s">
        <v>6</v>
      </c>
      <c r="B11" s="11">
        <v>5611000000000</v>
      </c>
      <c r="C11" s="11">
        <v>5274096511250</v>
      </c>
      <c r="D11" s="11">
        <v>5972822049</v>
      </c>
      <c r="E11" s="12">
        <f t="shared" si="0"/>
        <v>342876310799</v>
      </c>
      <c r="F11" s="13">
        <f t="shared" si="1"/>
        <v>177080836.24649456</v>
      </c>
    </row>
    <row r="12" spans="1:6" ht="18.75">
      <c r="A12" s="10" t="s">
        <v>7</v>
      </c>
      <c r="B12" s="11">
        <v>1925000000000</v>
      </c>
      <c r="C12" s="11">
        <v>1479861489434</v>
      </c>
      <c r="D12" s="11"/>
      <c r="E12" s="12">
        <f t="shared" si="0"/>
        <v>445138510566</v>
      </c>
      <c r="F12" s="13">
        <f t="shared" si="1"/>
        <v>229894854.832229</v>
      </c>
    </row>
    <row r="13" spans="1:6" ht="18.75">
      <c r="A13" s="10" t="s">
        <v>8</v>
      </c>
      <c r="B13" s="11">
        <v>5513000000000</v>
      </c>
      <c r="C13" s="14">
        <v>4919722577403</v>
      </c>
      <c r="D13" s="11">
        <v>179325023</v>
      </c>
      <c r="E13" s="12">
        <f t="shared" si="0"/>
        <v>593456747620</v>
      </c>
      <c r="F13" s="13">
        <f t="shared" si="1"/>
        <v>306494831.6195572</v>
      </c>
    </row>
    <row r="14" spans="1:6" ht="18.75">
      <c r="A14" s="10" t="s">
        <v>9</v>
      </c>
      <c r="B14" s="11">
        <v>4134000000000</v>
      </c>
      <c r="C14" s="11">
        <v>3672990254147</v>
      </c>
      <c r="D14" s="11"/>
      <c r="E14" s="12">
        <f t="shared" si="0"/>
        <v>461009745853</v>
      </c>
      <c r="F14" s="13">
        <f t="shared" si="1"/>
        <v>238091663.79327264</v>
      </c>
    </row>
    <row r="15" spans="1:6" ht="18.75">
      <c r="A15" s="10" t="s">
        <v>10</v>
      </c>
      <c r="B15" s="11">
        <v>839000000000</v>
      </c>
      <c r="C15" s="11">
        <v>669666825360</v>
      </c>
      <c r="D15" s="11"/>
      <c r="E15" s="12">
        <f t="shared" si="0"/>
        <v>169333174640</v>
      </c>
      <c r="F15" s="13">
        <f t="shared" si="1"/>
        <v>87453286.28755288</v>
      </c>
    </row>
    <row r="16" spans="1:6" ht="18.75">
      <c r="A16" s="10" t="s">
        <v>11</v>
      </c>
      <c r="B16" s="11">
        <v>1514000000000</v>
      </c>
      <c r="C16" s="11">
        <v>1601033676619</v>
      </c>
      <c r="D16" s="11"/>
      <c r="E16" s="12">
        <f t="shared" si="0"/>
        <v>-87033676619</v>
      </c>
      <c r="F16" s="13">
        <f t="shared" si="1"/>
        <v>-44949142.74300588</v>
      </c>
    </row>
    <row r="17" spans="1:6" ht="18.75">
      <c r="A17" s="10" t="s">
        <v>12</v>
      </c>
      <c r="B17" s="11">
        <v>7060000000000</v>
      </c>
      <c r="C17" s="11">
        <v>5958890719923</v>
      </c>
      <c r="D17" s="11"/>
      <c r="E17" s="12">
        <f t="shared" si="0"/>
        <v>1101109280077</v>
      </c>
      <c r="F17" s="13">
        <f t="shared" si="1"/>
        <v>568675484.3472244</v>
      </c>
    </row>
    <row r="18" spans="1:6" ht="18.75">
      <c r="A18" s="10" t="s">
        <v>13</v>
      </c>
      <c r="B18" s="11">
        <v>1076000000000</v>
      </c>
      <c r="C18" s="11">
        <v>915282984169</v>
      </c>
      <c r="D18" s="11"/>
      <c r="E18" s="12">
        <f t="shared" si="0"/>
        <v>160717015831</v>
      </c>
      <c r="F18" s="13">
        <f t="shared" si="1"/>
        <v>83003411.62699416</v>
      </c>
    </row>
    <row r="19" spans="1:6" ht="18.75">
      <c r="A19" s="10" t="s">
        <v>14</v>
      </c>
      <c r="B19" s="11">
        <v>220000000000</v>
      </c>
      <c r="C19" s="11">
        <v>193769608136</v>
      </c>
      <c r="D19" s="11"/>
      <c r="E19" s="12">
        <f t="shared" si="0"/>
        <v>26230391864</v>
      </c>
      <c r="F19" s="13">
        <f t="shared" si="1"/>
        <v>13546866.843983535</v>
      </c>
    </row>
    <row r="20" spans="1:6" ht="18.75">
      <c r="A20" s="10" t="s">
        <v>15</v>
      </c>
      <c r="B20" s="11">
        <v>3555000000000</v>
      </c>
      <c r="C20" s="11">
        <v>3210890893198</v>
      </c>
      <c r="D20" s="11"/>
      <c r="E20" s="12">
        <f t="shared" si="0"/>
        <v>344109106802</v>
      </c>
      <c r="F20" s="13">
        <f t="shared" si="1"/>
        <v>177717522.24741384</v>
      </c>
    </row>
    <row r="21" spans="1:6" ht="18.75">
      <c r="A21" s="10" t="s">
        <v>16</v>
      </c>
      <c r="B21" s="11">
        <v>2511000000000</v>
      </c>
      <c r="C21" s="11">
        <v>2112105224245</v>
      </c>
      <c r="D21" s="11"/>
      <c r="E21" s="12">
        <f t="shared" si="0"/>
        <v>398894775755</v>
      </c>
      <c r="F21" s="13">
        <f t="shared" si="1"/>
        <v>206011958.94942337</v>
      </c>
    </row>
    <row r="22" spans="1:6" ht="18.75">
      <c r="A22" s="10" t="s">
        <v>17</v>
      </c>
      <c r="B22" s="11">
        <v>386000000000</v>
      </c>
      <c r="C22" s="11">
        <v>339703855403</v>
      </c>
      <c r="D22" s="11"/>
      <c r="E22" s="12">
        <f t="shared" si="0"/>
        <v>46296144597</v>
      </c>
      <c r="F22" s="13">
        <f t="shared" si="1"/>
        <v>23909963.278365105</v>
      </c>
    </row>
    <row r="23" spans="1:6" ht="18.75">
      <c r="A23" s="10" t="s">
        <v>18</v>
      </c>
      <c r="B23" s="11">
        <v>1111000000000</v>
      </c>
      <c r="C23" s="11">
        <v>986530769395</v>
      </c>
      <c r="D23" s="11"/>
      <c r="E23" s="12">
        <f t="shared" si="0"/>
        <v>124469230605</v>
      </c>
      <c r="F23" s="13">
        <f t="shared" si="1"/>
        <v>64282992.87031251</v>
      </c>
    </row>
    <row r="24" spans="1:6" ht="18.75">
      <c r="A24" s="10" t="s">
        <v>19</v>
      </c>
      <c r="B24" s="11">
        <v>3117000000000</v>
      </c>
      <c r="C24" s="11">
        <v>2704073639722</v>
      </c>
      <c r="D24" s="11"/>
      <c r="E24" s="12">
        <f t="shared" si="0"/>
        <v>412926360278</v>
      </c>
      <c r="F24" s="13">
        <f t="shared" si="1"/>
        <v>213258667.581484</v>
      </c>
    </row>
    <row r="25" spans="1:6" ht="18.75">
      <c r="A25" s="10" t="s">
        <v>20</v>
      </c>
      <c r="B25" s="11">
        <v>1230000000000</v>
      </c>
      <c r="C25" s="11">
        <v>1040039757978</v>
      </c>
      <c r="D25" s="11"/>
      <c r="E25" s="12">
        <f t="shared" si="0"/>
        <v>189960242022</v>
      </c>
      <c r="F25" s="13">
        <f>+E25/$F$7</f>
        <v>98106277.54497048</v>
      </c>
    </row>
    <row r="26" spans="1:6" ht="18.75">
      <c r="A26" s="11"/>
      <c r="B26" s="11"/>
      <c r="C26" s="11"/>
      <c r="D26" s="11"/>
      <c r="E26" s="15"/>
      <c r="F26" s="13"/>
    </row>
    <row r="27" spans="1:6" ht="18.75">
      <c r="A27" s="16" t="s">
        <v>21</v>
      </c>
      <c r="B27" s="17">
        <f>SUM(B9:B25)</f>
        <v>59566000000000</v>
      </c>
      <c r="C27" s="17">
        <f>SUM(C9:C25)</f>
        <v>52272985966060</v>
      </c>
      <c r="D27" s="18">
        <f>SUM(D9:D25)</f>
        <v>39985966060</v>
      </c>
      <c r="E27" s="12">
        <f>SUM(E9:E25)</f>
        <v>7333000000000</v>
      </c>
      <c r="F27" s="19">
        <f>+E27/$F$7</f>
        <v>3787178441.0232043</v>
      </c>
    </row>
    <row r="28" spans="1:6" ht="18.75">
      <c r="A28" s="3"/>
      <c r="B28" s="3"/>
      <c r="C28" s="3"/>
      <c r="D28" s="1"/>
      <c r="E28" s="5"/>
      <c r="F28" s="7"/>
    </row>
    <row r="29" spans="1:3" ht="18.75" hidden="1">
      <c r="A29" s="4"/>
      <c r="B29" s="4">
        <f>135393000000+552759000000+527391000000+1304495000000</f>
        <v>2520038000000</v>
      </c>
      <c r="C29" s="4">
        <f>143030198586+580600891154+545484984837+1307582231113</f>
        <v>2576698305690</v>
      </c>
    </row>
    <row r="30" spans="2:3" ht="18.75" hidden="1">
      <c r="B30" s="2">
        <f>+B27+B29</f>
        <v>62086038000000</v>
      </c>
      <c r="C30" s="2">
        <f>+C27+C29</f>
        <v>54849684271750</v>
      </c>
    </row>
  </sheetData>
  <printOptions/>
  <pageMargins left="0.83" right="0" top="0.41" bottom="0" header="0.61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FINSIEL</dc:creator>
  <cp:keywords/>
  <dc:description/>
  <cp:lastModifiedBy>SBANFI</cp:lastModifiedBy>
  <cp:lastPrinted>2001-02-08T10:22:41Z</cp:lastPrinted>
  <dcterms:created xsi:type="dcterms:W3CDTF">2000-03-21T13:25:21Z</dcterms:created>
  <dcterms:modified xsi:type="dcterms:W3CDTF">2000-03-21T13:25:25Z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