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465" windowHeight="5010" activeTab="0"/>
  </bookViews>
  <sheets>
    <sheet name="6,33" sheetId="1" r:id="rId1"/>
  </sheets>
  <definedNames>
    <definedName name="_xlnm.Print_Area" localSheetId="0">'6,33'!$A$1:$X$28</definedName>
  </definedNames>
  <calcPr fullCalcOnLoad="1"/>
</workbook>
</file>

<file path=xl/sharedStrings.xml><?xml version="1.0" encoding="utf-8"?>
<sst xmlns="http://schemas.openxmlformats.org/spreadsheetml/2006/main" count="65" uniqueCount="62">
  <si>
    <t>ALFONSO SELLITTO SPA</t>
  </si>
  <si>
    <t xml:space="preserve">FEGER DI GERARDO FERRAIOLI SPA </t>
  </si>
  <si>
    <t xml:space="preserve">I SAPORI DEL SOLE SRL </t>
  </si>
  <si>
    <t>ALFANO F.LLI SRL</t>
  </si>
  <si>
    <t>GIUSTIZIA E LIBERTÀ S.C.A R.L.</t>
  </si>
  <si>
    <t>DAVIA SRL</t>
  </si>
  <si>
    <t>CARMINE TAGLIAMONTE &amp; C. SRL</t>
  </si>
  <si>
    <t>CONDITALIA SRL</t>
  </si>
  <si>
    <t>GALILEO SRL</t>
  </si>
  <si>
    <t>ECOLAB SERVICE SAS</t>
  </si>
  <si>
    <t>GESA SRL</t>
  </si>
  <si>
    <t>AT &amp; G CONSULENTI ASSOCIATI SRL</t>
  </si>
  <si>
    <t>DELTA INOX SRL</t>
  </si>
  <si>
    <t>JUMBO ENGINEERING SRL</t>
  </si>
  <si>
    <t>AGROMECCANICA DI PETROSINO ANDREA SAS</t>
  </si>
  <si>
    <t>DENOMINAZIONE</t>
  </si>
  <si>
    <t>Investimenti</t>
  </si>
  <si>
    <t>Agevolazioni</t>
  </si>
  <si>
    <t>Oneri Stato</t>
  </si>
  <si>
    <t>Oneri Regione</t>
  </si>
  <si>
    <t>%</t>
  </si>
  <si>
    <t>Occupazione</t>
  </si>
  <si>
    <t>milioni di lire</t>
  </si>
  <si>
    <t>T O T A L E</t>
  </si>
  <si>
    <t>A G R O F U T U R O</t>
  </si>
  <si>
    <t>ACM PACKING SAS</t>
  </si>
  <si>
    <t>CID CENTRO ITALIANO DISTRIBUZIONE S.R.L.</t>
  </si>
  <si>
    <t>DEFIAP   SRL.</t>
  </si>
  <si>
    <t>DI MAURO OFFICINE GRAFICHE SPA</t>
  </si>
  <si>
    <t>FLEX SUD SRL</t>
  </si>
  <si>
    <t>FRATELLI  ACCONCIA  SRL</t>
  </si>
  <si>
    <t>G T R  CARNI S.R.L.</t>
  </si>
  <si>
    <t>IDRIA   SRL</t>
  </si>
  <si>
    <t>IMPRESA</t>
  </si>
  <si>
    <t>Tabella n. 1</t>
  </si>
  <si>
    <t>Albergo Gattopardo di Monte Lucia****</t>
  </si>
  <si>
    <t>Albergo San Montano S.r.l.  *****</t>
  </si>
  <si>
    <t xml:space="preserve">Angelina Lauro S.r.l.   ***      </t>
  </si>
  <si>
    <t>Arime Travel di De Angelis Maria</t>
  </si>
  <si>
    <t>Carlo Magno Hotels S.a.s.  ****</t>
  </si>
  <si>
    <t xml:space="preserve">Castiglione S.p.a.  ***             </t>
  </si>
  <si>
    <t>Gi.Vi. Sas di Nicola Lombardi  ****</t>
  </si>
  <si>
    <t>Grima S.a.s. – Le Pigne *</t>
  </si>
  <si>
    <t>Hotel Imperial S.r.l.  ****</t>
  </si>
  <si>
    <t>Hotel Residence Poggio Aragosta S.n.c. ***</t>
  </si>
  <si>
    <t>Hotel Ristorante Zi Carmela di Vito Elia e C. Sas  ***</t>
  </si>
  <si>
    <t>Hotel Terme Coltella S.a.s.  ***</t>
  </si>
  <si>
    <t>Le Querce S.a.s.  ****</t>
  </si>
  <si>
    <t>Mattera Nicola – Il Monastero ***</t>
  </si>
  <si>
    <t>Miramonte S.a.s.  ***</t>
  </si>
  <si>
    <t>Oasi dei Maronti Sas– La Cambusa</t>
  </si>
  <si>
    <t>Partenhotels Srl – Regina Isabella *****</t>
  </si>
  <si>
    <t>Romantica S.n.c di Rossi Antonio ****</t>
  </si>
  <si>
    <t>S.I.A.S. S.r.l.  ****</t>
  </si>
  <si>
    <t>Sigal S.r.l.  **** Elma Park Hotel</t>
  </si>
  <si>
    <t>Torre San Montano S.r.l.  *****</t>
  </si>
  <si>
    <t xml:space="preserve">Villa Bianca di Verde Giuseppe S.n.c.  ** </t>
  </si>
  <si>
    <t>Villa Franca S.n.c.  di Restituto Rosa e C. ***</t>
  </si>
  <si>
    <t>CONTRATTO DI PROGRAMMA POLO TURISTICO TERMALE S.C. A R.L.</t>
  </si>
  <si>
    <t>INVESTIMENTI              migliaia di  euro</t>
  </si>
  <si>
    <t>ONERE FINANZA PUBBLICA                                     migliaia di euro</t>
  </si>
  <si>
    <t>OCCUPA-ZIONE        U.L.A.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</si>
</sst>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0_-;\-* #,##0.00_-;_-* &quot;-&quot;_-;_-@_-"/>
    <numFmt numFmtId="172" formatCode="_-* #,##0.000_-;\-* #,##0.000_-;_-* &quot;-&quot;_-;_-@_-"/>
    <numFmt numFmtId="173" formatCode="_-* #,##0.0000_-;\-* #,##0.0000_-;_-* &quot;-&quot;_-;_-@_-"/>
    <numFmt numFmtId="174" formatCode="_-* #,##0.000_-;\-* #,##0.000_-;_-* &quot;-&quot;???_-;_-@_-"/>
    <numFmt numFmtId="175" formatCode="_-* #,##0.00_-;\-* #,##0.00_-;_-* &quot;-&quot;???_-;_-@_-"/>
    <numFmt numFmtId="176" formatCode="#,##0.0"/>
    <numFmt numFmtId="177" formatCode="#,##0.000"/>
  </numFmts>
  <fonts count="8">
    <font>
      <sz val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171" fontId="1" fillId="0" borderId="0" xfId="16" applyNumberFormat="1" applyFont="1" applyAlignment="1">
      <alignment/>
    </xf>
    <xf numFmtId="41" fontId="1" fillId="0" borderId="0" xfId="16" applyFont="1" applyAlignment="1">
      <alignment/>
    </xf>
    <xf numFmtId="172" fontId="1" fillId="0" borderId="0" xfId="16" applyNumberFormat="1" applyFont="1" applyAlignment="1">
      <alignment/>
    </xf>
    <xf numFmtId="41" fontId="1" fillId="0" borderId="1" xfId="16" applyFont="1" applyBorder="1" applyAlignment="1">
      <alignment/>
    </xf>
    <xf numFmtId="41" fontId="1" fillId="0" borderId="2" xfId="16" applyFont="1" applyBorder="1" applyAlignment="1">
      <alignment/>
    </xf>
    <xf numFmtId="41" fontId="1" fillId="0" borderId="3" xfId="16" applyFont="1" applyBorder="1" applyAlignment="1">
      <alignment/>
    </xf>
    <xf numFmtId="172" fontId="1" fillId="0" borderId="2" xfId="16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Border="1" applyAlignment="1">
      <alignment/>
    </xf>
    <xf numFmtId="41" fontId="3" fillId="0" borderId="0" xfId="16" applyFont="1" applyBorder="1" applyAlignment="1">
      <alignment/>
    </xf>
    <xf numFmtId="41" fontId="1" fillId="0" borderId="1" xfId="16" applyFont="1" applyBorder="1" applyAlignment="1">
      <alignment horizontal="left"/>
    </xf>
    <xf numFmtId="1" fontId="1" fillId="0" borderId="3" xfId="16" applyNumberFormat="1" applyFont="1" applyBorder="1" applyAlignment="1">
      <alignment/>
    </xf>
    <xf numFmtId="170" fontId="1" fillId="0" borderId="0" xfId="16" applyNumberFormat="1" applyFont="1" applyAlignment="1">
      <alignment/>
    </xf>
    <xf numFmtId="0" fontId="1" fillId="0" borderId="1" xfId="0" applyFont="1" applyBorder="1" applyAlignment="1">
      <alignment vertical="center"/>
    </xf>
    <xf numFmtId="41" fontId="1" fillId="0" borderId="1" xfId="16" applyFont="1" applyBorder="1" applyAlignment="1">
      <alignment vertical="center"/>
    </xf>
    <xf numFmtId="41" fontId="1" fillId="0" borderId="0" xfId="16" applyFont="1" applyAlignment="1">
      <alignment vertical="center"/>
    </xf>
    <xf numFmtId="41" fontId="1" fillId="0" borderId="2" xfId="16" applyFont="1" applyBorder="1" applyAlignment="1">
      <alignment vertical="center"/>
    </xf>
    <xf numFmtId="41" fontId="1" fillId="0" borderId="3" xfId="16" applyFont="1" applyBorder="1" applyAlignment="1">
      <alignment vertical="center"/>
    </xf>
    <xf numFmtId="171" fontId="1" fillId="0" borderId="0" xfId="16" applyNumberFormat="1" applyFont="1" applyAlignment="1">
      <alignment vertical="center"/>
    </xf>
    <xf numFmtId="172" fontId="1" fillId="0" borderId="2" xfId="16" applyNumberFormat="1" applyFont="1" applyBorder="1" applyAlignment="1">
      <alignment vertical="center"/>
    </xf>
    <xf numFmtId="172" fontId="1" fillId="0" borderId="0" xfId="16" applyNumberFormat="1" applyFont="1" applyAlignment="1">
      <alignment vertical="center"/>
    </xf>
    <xf numFmtId="41" fontId="3" fillId="0" borderId="0" xfId="16" applyFont="1" applyBorder="1" applyAlignment="1">
      <alignment vertical="center"/>
    </xf>
    <xf numFmtId="1" fontId="1" fillId="0" borderId="3" xfId="16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1" fontId="1" fillId="0" borderId="0" xfId="16" applyNumberFormat="1" applyFont="1" applyBorder="1" applyAlignment="1">
      <alignment/>
    </xf>
    <xf numFmtId="1" fontId="1" fillId="0" borderId="0" xfId="16" applyNumberFormat="1" applyFont="1" applyBorder="1" applyAlignment="1">
      <alignment vertical="center"/>
    </xf>
    <xf numFmtId="0" fontId="0" fillId="0" borderId="0" xfId="0" applyFont="1" applyBorder="1" applyAlignment="1">
      <alignment horizontal="justify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vertical="center" wrapText="1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vertical="center"/>
    </xf>
    <xf numFmtId="0" fontId="1" fillId="0" borderId="2" xfId="0" applyFont="1" applyBorder="1" applyAlignment="1">
      <alignment/>
    </xf>
    <xf numFmtId="41" fontId="4" fillId="1" borderId="6" xfId="16" applyFont="1" applyFill="1" applyBorder="1" applyAlignment="1">
      <alignment/>
    </xf>
    <xf numFmtId="41" fontId="4" fillId="0" borderId="7" xfId="16" applyFont="1" applyBorder="1" applyAlignment="1">
      <alignment/>
    </xf>
    <xf numFmtId="41" fontId="4" fillId="0" borderId="6" xfId="16" applyFont="1" applyBorder="1" applyAlignment="1">
      <alignment/>
    </xf>
    <xf numFmtId="41" fontId="4" fillId="0" borderId="8" xfId="16" applyFont="1" applyBorder="1" applyAlignment="1">
      <alignment/>
    </xf>
    <xf numFmtId="41" fontId="4" fillId="1" borderId="8" xfId="16" applyFont="1" applyFill="1" applyBorder="1" applyAlignment="1">
      <alignment/>
    </xf>
    <xf numFmtId="171" fontId="4" fillId="0" borderId="6" xfId="16" applyNumberFormat="1" applyFont="1" applyBorder="1" applyAlignment="1">
      <alignment/>
    </xf>
    <xf numFmtId="172" fontId="4" fillId="0" borderId="6" xfId="16" applyNumberFormat="1" applyFont="1" applyBorder="1" applyAlignment="1">
      <alignment/>
    </xf>
    <xf numFmtId="172" fontId="4" fillId="0" borderId="8" xfId="16" applyNumberFormat="1" applyFont="1" applyBorder="1" applyAlignment="1">
      <alignment/>
    </xf>
    <xf numFmtId="41" fontId="0" fillId="0" borderId="9" xfId="16" applyFont="1" applyBorder="1" applyAlignment="1">
      <alignment horizontal="center" vertical="center"/>
    </xf>
    <xf numFmtId="0" fontId="0" fillId="0" borderId="0" xfId="0" applyFont="1" applyAlignment="1">
      <alignment/>
    </xf>
    <xf numFmtId="41" fontId="0" fillId="0" borderId="7" xfId="16" applyFont="1" applyBorder="1" applyAlignment="1">
      <alignment/>
    </xf>
    <xf numFmtId="41" fontId="6" fillId="0" borderId="0" xfId="16" applyFont="1" applyBorder="1" applyAlignment="1">
      <alignment horizontal="center"/>
    </xf>
    <xf numFmtId="0" fontId="0" fillId="0" borderId="10" xfId="0" applyFont="1" applyBorder="1" applyAlignment="1">
      <alignment/>
    </xf>
    <xf numFmtId="41" fontId="5" fillId="0" borderId="11" xfId="16" applyFont="1" applyBorder="1" applyAlignment="1">
      <alignment/>
    </xf>
    <xf numFmtId="41" fontId="4" fillId="1" borderId="12" xfId="16" applyFont="1" applyFill="1" applyBorder="1" applyAlignment="1">
      <alignment/>
    </xf>
    <xf numFmtId="41" fontId="4" fillId="0" borderId="11" xfId="16" applyFont="1" applyBorder="1" applyAlignment="1">
      <alignment horizontal="center"/>
    </xf>
    <xf numFmtId="1" fontId="4" fillId="0" borderId="11" xfId="16" applyNumberFormat="1" applyFont="1" applyBorder="1" applyAlignment="1">
      <alignment/>
    </xf>
    <xf numFmtId="1" fontId="4" fillId="0" borderId="8" xfId="16" applyNumberFormat="1" applyFont="1" applyBorder="1" applyAlignment="1">
      <alignment/>
    </xf>
    <xf numFmtId="1" fontId="4" fillId="0" borderId="6" xfId="16" applyNumberFormat="1" applyFont="1" applyBorder="1" applyAlignment="1">
      <alignment/>
    </xf>
    <xf numFmtId="170" fontId="4" fillId="0" borderId="13" xfId="16" applyNumberFormat="1" applyFont="1" applyBorder="1" applyAlignment="1">
      <alignment/>
    </xf>
    <xf numFmtId="0" fontId="4" fillId="0" borderId="11" xfId="0" applyFont="1" applyBorder="1" applyAlignment="1">
      <alignment/>
    </xf>
    <xf numFmtId="170" fontId="0" fillId="0" borderId="14" xfId="16" applyNumberFormat="1" applyFont="1" applyBorder="1" applyAlignment="1">
      <alignment/>
    </xf>
    <xf numFmtId="170" fontId="0" fillId="0" borderId="14" xfId="16" applyNumberFormat="1" applyFont="1" applyBorder="1" applyAlignment="1">
      <alignment vertical="center"/>
    </xf>
    <xf numFmtId="4" fontId="4" fillId="0" borderId="12" xfId="16" applyNumberFormat="1" applyFont="1" applyBorder="1" applyAlignment="1">
      <alignment/>
    </xf>
    <xf numFmtId="4" fontId="7" fillId="0" borderId="15" xfId="16" applyNumberFormat="1" applyFont="1" applyBorder="1" applyAlignment="1">
      <alignment horizontal="right" vertical="top" wrapText="1"/>
    </xf>
    <xf numFmtId="4" fontId="7" fillId="0" borderId="15" xfId="16" applyNumberFormat="1" applyFont="1" applyBorder="1" applyAlignment="1">
      <alignment vertical="center" wrapText="1"/>
    </xf>
    <xf numFmtId="4" fontId="4" fillId="0" borderId="16" xfId="16" applyNumberFormat="1" applyFont="1" applyBorder="1" applyAlignment="1">
      <alignment/>
    </xf>
    <xf numFmtId="4" fontId="1" fillId="0" borderId="0" xfId="16" applyNumberFormat="1" applyFont="1" applyAlignment="1">
      <alignment/>
    </xf>
    <xf numFmtId="4" fontId="1" fillId="0" borderId="0" xfId="0" applyNumberFormat="1" applyFont="1" applyAlignment="1">
      <alignment/>
    </xf>
    <xf numFmtId="4" fontId="1" fillId="0" borderId="17" xfId="16" applyNumberFormat="1" applyFont="1" applyBorder="1" applyAlignment="1">
      <alignment horizontal="center" wrapText="1"/>
    </xf>
    <xf numFmtId="170" fontId="1" fillId="0" borderId="18" xfId="16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right" vertical="top" wrapText="1"/>
    </xf>
    <xf numFmtId="4" fontId="7" fillId="0" borderId="5" xfId="0" applyNumberFormat="1" applyFont="1" applyBorder="1" applyAlignment="1">
      <alignment vertical="center" wrapText="1"/>
    </xf>
    <xf numFmtId="170" fontId="1" fillId="0" borderId="19" xfId="16" applyNumberFormat="1" applyFont="1" applyBorder="1" applyAlignment="1">
      <alignment horizontal="right"/>
    </xf>
    <xf numFmtId="0" fontId="0" fillId="0" borderId="19" xfId="0" applyBorder="1" applyAlignment="1">
      <alignment horizontal="right"/>
    </xf>
    <xf numFmtId="0" fontId="4" fillId="0" borderId="0" xfId="0" applyFont="1" applyAlignment="1">
      <alignment horizontal="center"/>
    </xf>
    <xf numFmtId="41" fontId="4" fillId="0" borderId="0" xfId="16" applyFont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41" fontId="0" fillId="0" borderId="6" xfId="16" applyFont="1" applyBorder="1" applyAlignment="1">
      <alignment horizontal="center"/>
    </xf>
    <xf numFmtId="41" fontId="0" fillId="0" borderId="8" xfId="16" applyFont="1" applyBorder="1" applyAlignment="1">
      <alignment horizontal="center"/>
    </xf>
    <xf numFmtId="171" fontId="0" fillId="0" borderId="6" xfId="16" applyNumberFormat="1" applyFont="1" applyBorder="1" applyAlignment="1">
      <alignment horizontal="center"/>
    </xf>
    <xf numFmtId="171" fontId="0" fillId="0" borderId="8" xfId="16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1"/>
  <sheetViews>
    <sheetView tabSelected="1" workbookViewId="0" topLeftCell="P1">
      <selection activeCell="Y11" sqref="Y11"/>
    </sheetView>
  </sheetViews>
  <sheetFormatPr defaultColWidth="9.00390625" defaultRowHeight="15.75"/>
  <cols>
    <col min="1" max="1" width="3.25390625" style="1" hidden="1" customWidth="1"/>
    <col min="2" max="2" width="39.875" style="1" hidden="1" customWidth="1"/>
    <col min="3" max="3" width="0" style="1" hidden="1" customWidth="1"/>
    <col min="4" max="4" width="1.625" style="1" hidden="1" customWidth="1"/>
    <col min="5" max="5" width="4.625" style="1" hidden="1" customWidth="1"/>
    <col min="6" max="6" width="0.875" style="1" hidden="1" customWidth="1"/>
    <col min="7" max="7" width="12.375" style="2" hidden="1" customWidth="1"/>
    <col min="8" max="8" width="1.625" style="1" hidden="1" customWidth="1"/>
    <col min="9" max="9" width="9.375" style="1" hidden="1" customWidth="1"/>
    <col min="10" max="10" width="1.625" style="1" hidden="1" customWidth="1"/>
    <col min="11" max="11" width="10.375" style="1" hidden="1" customWidth="1"/>
    <col min="12" max="12" width="1.625" style="1" hidden="1" customWidth="1"/>
    <col min="13" max="13" width="9.00390625" style="3" hidden="1" customWidth="1"/>
    <col min="14" max="14" width="1.4921875" style="1" hidden="1" customWidth="1"/>
    <col min="15" max="15" width="32.25390625" style="12" hidden="1" customWidth="1"/>
    <col min="16" max="16" width="3.25390625" style="1" customWidth="1"/>
    <col min="17" max="17" width="44.125" style="1" customWidth="1"/>
    <col min="18" max="18" width="12.25390625" style="64" customWidth="1"/>
    <col min="19" max="19" width="14.125" style="64" customWidth="1"/>
    <col min="20" max="20" width="10.375" style="1" hidden="1" customWidth="1"/>
    <col min="21" max="21" width="1.625" style="1" hidden="1" customWidth="1"/>
    <col min="22" max="22" width="10.375" style="1" hidden="1" customWidth="1"/>
    <col min="23" max="23" width="1.625" style="1" hidden="1" customWidth="1"/>
    <col min="24" max="24" width="10.375" style="16" customWidth="1"/>
    <col min="25" max="16384" width="9.00390625" style="1" customWidth="1"/>
  </cols>
  <sheetData>
    <row r="1" spans="17:24" ht="18.75">
      <c r="Q1" s="72" t="s">
        <v>58</v>
      </c>
      <c r="R1" s="72"/>
      <c r="S1" s="72"/>
      <c r="T1" s="72"/>
      <c r="U1" s="72"/>
      <c r="V1" s="72"/>
      <c r="W1" s="72"/>
      <c r="X1" s="73"/>
    </row>
    <row r="2" spans="2:24" ht="16.5" thickBot="1">
      <c r="B2" s="9" t="s">
        <v>24</v>
      </c>
      <c r="M2" s="3" t="s">
        <v>22</v>
      </c>
      <c r="P2" s="70" t="s">
        <v>34</v>
      </c>
      <c r="Q2" s="71"/>
      <c r="R2" s="71"/>
      <c r="S2" s="71"/>
      <c r="T2" s="71"/>
      <c r="U2" s="71"/>
      <c r="V2" s="71"/>
      <c r="W2" s="71"/>
      <c r="X2" s="71"/>
    </row>
    <row r="3" spans="2:24" s="45" customFormat="1" ht="49.5" customHeight="1" thickBot="1">
      <c r="B3" s="46" t="s">
        <v>15</v>
      </c>
      <c r="C3" s="74" t="s">
        <v>16</v>
      </c>
      <c r="D3" s="75"/>
      <c r="E3" s="74" t="s">
        <v>20</v>
      </c>
      <c r="F3" s="75"/>
      <c r="G3" s="78" t="s">
        <v>17</v>
      </c>
      <c r="H3" s="79"/>
      <c r="I3" s="74" t="s">
        <v>18</v>
      </c>
      <c r="J3" s="75"/>
      <c r="K3" s="74" t="s">
        <v>19</v>
      </c>
      <c r="L3" s="75"/>
      <c r="M3" s="76" t="s">
        <v>21</v>
      </c>
      <c r="N3" s="77"/>
      <c r="O3" s="47"/>
      <c r="P3" s="48"/>
      <c r="Q3" s="44" t="s">
        <v>33</v>
      </c>
      <c r="R3" s="67" t="s">
        <v>59</v>
      </c>
      <c r="S3" s="65" t="s">
        <v>60</v>
      </c>
      <c r="T3" s="81" t="s">
        <v>18</v>
      </c>
      <c r="U3" s="80"/>
      <c r="V3" s="80" t="s">
        <v>19</v>
      </c>
      <c r="W3" s="80"/>
      <c r="X3" s="66" t="s">
        <v>61</v>
      </c>
    </row>
    <row r="4" spans="1:24" ht="15.75">
      <c r="A4" s="10">
        <f>1</f>
        <v>1</v>
      </c>
      <c r="B4" s="5" t="s">
        <v>25</v>
      </c>
      <c r="C4" s="3">
        <v>4185</v>
      </c>
      <c r="D4" s="3"/>
      <c r="E4" s="6">
        <v>100</v>
      </c>
      <c r="F4" s="7"/>
      <c r="G4" s="2">
        <v>2685.58</v>
      </c>
      <c r="H4" s="3"/>
      <c r="I4" s="8">
        <f aca="true" t="shared" si="0" ref="I4:I26">ROUND(G4/2,3)</f>
        <v>1342.79</v>
      </c>
      <c r="J4" s="7"/>
      <c r="K4" s="4">
        <f aca="true" t="shared" si="1" ref="K4:K26">G4-I4</f>
        <v>1342.79</v>
      </c>
      <c r="L4" s="4"/>
      <c r="M4" s="6">
        <v>10</v>
      </c>
      <c r="N4" s="7"/>
      <c r="O4" s="13"/>
      <c r="P4" s="33">
        <f>1</f>
        <v>1</v>
      </c>
      <c r="Q4" s="30" t="s">
        <v>35</v>
      </c>
      <c r="R4" s="68">
        <v>1060</v>
      </c>
      <c r="S4" s="60">
        <v>686.49</v>
      </c>
      <c r="T4" s="28">
        <f aca="true" t="shared" si="2" ref="T4:T15">ROUND(S4/2,3)</f>
        <v>343.245</v>
      </c>
      <c r="U4" s="15"/>
      <c r="V4" s="28">
        <f aca="true" t="shared" si="3" ref="V4:V15">S4-T4</f>
        <v>343.245</v>
      </c>
      <c r="W4" s="28"/>
      <c r="X4" s="57">
        <v>2.5</v>
      </c>
    </row>
    <row r="5" spans="1:24" ht="15.75">
      <c r="A5" s="11">
        <f>A4+1</f>
        <v>2</v>
      </c>
      <c r="B5" s="5" t="s">
        <v>14</v>
      </c>
      <c r="C5" s="3">
        <v>1256</v>
      </c>
      <c r="D5" s="3"/>
      <c r="E5" s="6">
        <v>100</v>
      </c>
      <c r="F5" s="7"/>
      <c r="G5" s="2">
        <v>854.78</v>
      </c>
      <c r="H5" s="3"/>
      <c r="I5" s="8">
        <f t="shared" si="0"/>
        <v>427.39</v>
      </c>
      <c r="J5" s="7"/>
      <c r="K5" s="4">
        <f t="shared" si="1"/>
        <v>427.39</v>
      </c>
      <c r="L5" s="4"/>
      <c r="M5" s="6">
        <v>8</v>
      </c>
      <c r="N5" s="7"/>
      <c r="O5" s="13"/>
      <c r="P5" s="33">
        <f>P4+1</f>
        <v>2</v>
      </c>
      <c r="Q5" s="31" t="s">
        <v>36</v>
      </c>
      <c r="R5" s="68">
        <v>2809</v>
      </c>
      <c r="S5" s="60">
        <v>1796.19</v>
      </c>
      <c r="T5" s="28">
        <f t="shared" si="2"/>
        <v>898.095</v>
      </c>
      <c r="U5" s="15"/>
      <c r="V5" s="28">
        <f t="shared" si="3"/>
        <v>898.095</v>
      </c>
      <c r="W5" s="28"/>
      <c r="X5" s="57">
        <v>6.2</v>
      </c>
    </row>
    <row r="6" spans="1:24" ht="15.75">
      <c r="A6" s="11">
        <f aca="true" t="shared" si="4" ref="A6:A26">A5+1</f>
        <v>3</v>
      </c>
      <c r="B6" s="5" t="s">
        <v>3</v>
      </c>
      <c r="C6" s="3">
        <v>1951</v>
      </c>
      <c r="D6" s="3"/>
      <c r="E6" s="6">
        <v>100</v>
      </c>
      <c r="F6" s="7"/>
      <c r="G6" s="2">
        <v>1259.6</v>
      </c>
      <c r="H6" s="3"/>
      <c r="I6" s="8">
        <f t="shared" si="0"/>
        <v>629.8</v>
      </c>
      <c r="J6" s="7"/>
      <c r="K6" s="4">
        <f t="shared" si="1"/>
        <v>629.8</v>
      </c>
      <c r="L6" s="4"/>
      <c r="M6" s="6">
        <v>3</v>
      </c>
      <c r="N6" s="7"/>
      <c r="O6" s="13"/>
      <c r="P6" s="33">
        <f aca="true" t="shared" si="5" ref="P6:P26">P5+1</f>
        <v>3</v>
      </c>
      <c r="Q6" s="31" t="s">
        <v>37</v>
      </c>
      <c r="R6" s="68">
        <v>2905</v>
      </c>
      <c r="S6" s="60">
        <v>1891.38</v>
      </c>
      <c r="T6" s="28">
        <f t="shared" si="2"/>
        <v>945.69</v>
      </c>
      <c r="U6" s="15"/>
      <c r="V6" s="28">
        <f t="shared" si="3"/>
        <v>945.69</v>
      </c>
      <c r="W6" s="28"/>
      <c r="X6" s="57">
        <v>12.5</v>
      </c>
    </row>
    <row r="7" spans="1:24" ht="15.75">
      <c r="A7" s="11">
        <f t="shared" si="4"/>
        <v>4</v>
      </c>
      <c r="B7" s="5" t="s">
        <v>0</v>
      </c>
      <c r="C7" s="3">
        <v>4548</v>
      </c>
      <c r="D7" s="3"/>
      <c r="E7" s="6">
        <v>100</v>
      </c>
      <c r="F7" s="7"/>
      <c r="G7" s="2">
        <v>2987.96</v>
      </c>
      <c r="H7" s="3"/>
      <c r="I7" s="8">
        <f t="shared" si="0"/>
        <v>1493.98</v>
      </c>
      <c r="J7" s="7"/>
      <c r="K7" s="4">
        <f t="shared" si="1"/>
        <v>1493.98</v>
      </c>
      <c r="L7" s="4"/>
      <c r="M7" s="6">
        <v>8</v>
      </c>
      <c r="N7" s="7"/>
      <c r="O7" s="13"/>
      <c r="P7" s="33">
        <f t="shared" si="5"/>
        <v>4</v>
      </c>
      <c r="Q7" s="31" t="s">
        <v>38</v>
      </c>
      <c r="R7" s="68">
        <v>180</v>
      </c>
      <c r="S7" s="60">
        <v>117.22</v>
      </c>
      <c r="T7" s="28">
        <f t="shared" si="2"/>
        <v>58.61</v>
      </c>
      <c r="U7" s="15"/>
      <c r="V7" s="28">
        <f t="shared" si="3"/>
        <v>58.61</v>
      </c>
      <c r="W7" s="28"/>
      <c r="X7" s="57">
        <v>2</v>
      </c>
    </row>
    <row r="8" spans="1:24" ht="15.75">
      <c r="A8" s="11">
        <f t="shared" si="4"/>
        <v>5</v>
      </c>
      <c r="B8" s="5" t="s">
        <v>11</v>
      </c>
      <c r="C8" s="3">
        <v>1014</v>
      </c>
      <c r="D8" s="3"/>
      <c r="E8" s="6">
        <v>100</v>
      </c>
      <c r="F8" s="7"/>
      <c r="G8" s="2">
        <v>627.12</v>
      </c>
      <c r="H8" s="3"/>
      <c r="I8" s="8">
        <f t="shared" si="0"/>
        <v>313.56</v>
      </c>
      <c r="J8" s="7"/>
      <c r="K8" s="4">
        <f t="shared" si="1"/>
        <v>313.56</v>
      </c>
      <c r="L8" s="4"/>
      <c r="M8" s="6">
        <v>3</v>
      </c>
      <c r="N8" s="7"/>
      <c r="O8" s="13"/>
      <c r="P8" s="33">
        <f t="shared" si="5"/>
        <v>5</v>
      </c>
      <c r="Q8" s="30" t="s">
        <v>39</v>
      </c>
      <c r="R8" s="68">
        <v>2030</v>
      </c>
      <c r="S8" s="60">
        <v>1305.21</v>
      </c>
      <c r="T8" s="28">
        <f t="shared" si="2"/>
        <v>652.605</v>
      </c>
      <c r="U8" s="15"/>
      <c r="V8" s="28">
        <f t="shared" si="3"/>
        <v>652.605</v>
      </c>
      <c r="W8" s="28"/>
      <c r="X8" s="57">
        <v>6.8</v>
      </c>
    </row>
    <row r="9" spans="1:24" ht="15.75">
      <c r="A9" s="11">
        <f t="shared" si="4"/>
        <v>6</v>
      </c>
      <c r="B9" s="5" t="s">
        <v>6</v>
      </c>
      <c r="C9" s="3">
        <v>1858</v>
      </c>
      <c r="D9" s="3"/>
      <c r="E9" s="6">
        <v>100</v>
      </c>
      <c r="F9" s="7"/>
      <c r="G9" s="2">
        <v>1259.16</v>
      </c>
      <c r="H9" s="3"/>
      <c r="I9" s="8">
        <f t="shared" si="0"/>
        <v>629.58</v>
      </c>
      <c r="J9" s="7"/>
      <c r="K9" s="4">
        <f t="shared" si="1"/>
        <v>629.58</v>
      </c>
      <c r="L9" s="4"/>
      <c r="M9" s="6">
        <v>4</v>
      </c>
      <c r="N9" s="7"/>
      <c r="O9" s="13"/>
      <c r="P9" s="33">
        <f t="shared" si="5"/>
        <v>6</v>
      </c>
      <c r="Q9" s="31" t="s">
        <v>40</v>
      </c>
      <c r="R9" s="68">
        <v>1650</v>
      </c>
      <c r="S9" s="60">
        <v>1024.8</v>
      </c>
      <c r="T9" s="28">
        <f t="shared" si="2"/>
        <v>512.4</v>
      </c>
      <c r="U9" s="15"/>
      <c r="V9" s="28">
        <f t="shared" si="3"/>
        <v>512.4</v>
      </c>
      <c r="W9" s="28"/>
      <c r="X9" s="57">
        <v>6</v>
      </c>
    </row>
    <row r="10" spans="1:24" ht="15.75">
      <c r="A10" s="11">
        <f t="shared" si="4"/>
        <v>7</v>
      </c>
      <c r="B10" s="5" t="s">
        <v>26</v>
      </c>
      <c r="C10" s="3">
        <v>1476</v>
      </c>
      <c r="D10" s="3"/>
      <c r="E10" s="6">
        <v>100</v>
      </c>
      <c r="F10" s="7"/>
      <c r="G10" s="2">
        <v>933.26</v>
      </c>
      <c r="H10" s="3"/>
      <c r="I10" s="8">
        <f t="shared" si="0"/>
        <v>466.63</v>
      </c>
      <c r="J10" s="7"/>
      <c r="K10" s="4">
        <f t="shared" si="1"/>
        <v>466.63</v>
      </c>
      <c r="L10" s="4"/>
      <c r="M10" s="6">
        <v>10</v>
      </c>
      <c r="N10" s="7"/>
      <c r="O10" s="13"/>
      <c r="P10" s="33">
        <f t="shared" si="5"/>
        <v>7</v>
      </c>
      <c r="Q10" s="31" t="s">
        <v>41</v>
      </c>
      <c r="R10" s="68">
        <v>5327</v>
      </c>
      <c r="S10" s="60">
        <v>3457.41</v>
      </c>
      <c r="T10" s="28">
        <f t="shared" si="2"/>
        <v>1728.705</v>
      </c>
      <c r="U10" s="15"/>
      <c r="V10" s="28">
        <f t="shared" si="3"/>
        <v>1728.705</v>
      </c>
      <c r="W10" s="28"/>
      <c r="X10" s="57">
        <v>19</v>
      </c>
    </row>
    <row r="11" spans="1:24" ht="15.75">
      <c r="A11" s="11">
        <f t="shared" si="4"/>
        <v>8</v>
      </c>
      <c r="B11" s="5" t="s">
        <v>7</v>
      </c>
      <c r="C11" s="3">
        <v>3417</v>
      </c>
      <c r="D11" s="3"/>
      <c r="E11" s="6">
        <v>100</v>
      </c>
      <c r="F11" s="7"/>
      <c r="G11" s="2">
        <v>2183.48</v>
      </c>
      <c r="H11" s="3"/>
      <c r="I11" s="8">
        <f t="shared" si="0"/>
        <v>1091.74</v>
      </c>
      <c r="J11" s="7"/>
      <c r="K11" s="4">
        <f t="shared" si="1"/>
        <v>1091.74</v>
      </c>
      <c r="L11" s="4"/>
      <c r="M11" s="6">
        <v>1</v>
      </c>
      <c r="N11" s="7"/>
      <c r="O11" s="13"/>
      <c r="P11" s="33">
        <f t="shared" si="5"/>
        <v>8</v>
      </c>
      <c r="Q11" s="31" t="s">
        <v>42</v>
      </c>
      <c r="R11" s="68">
        <v>1794</v>
      </c>
      <c r="S11" s="60">
        <v>1129.54</v>
      </c>
      <c r="T11" s="28">
        <f t="shared" si="2"/>
        <v>564.77</v>
      </c>
      <c r="U11" s="15"/>
      <c r="V11" s="28">
        <f t="shared" si="3"/>
        <v>564.77</v>
      </c>
      <c r="W11" s="28"/>
      <c r="X11" s="57">
        <v>4.4</v>
      </c>
    </row>
    <row r="12" spans="1:24" ht="15.75">
      <c r="A12" s="11">
        <f t="shared" si="4"/>
        <v>9</v>
      </c>
      <c r="B12" s="5" t="s">
        <v>5</v>
      </c>
      <c r="C12" s="3">
        <v>6244</v>
      </c>
      <c r="D12" s="3"/>
      <c r="E12" s="6">
        <v>100</v>
      </c>
      <c r="F12" s="7"/>
      <c r="G12" s="2">
        <v>4143.34</v>
      </c>
      <c r="H12" s="3"/>
      <c r="I12" s="8">
        <f t="shared" si="0"/>
        <v>2071.67</v>
      </c>
      <c r="J12" s="7"/>
      <c r="K12" s="4">
        <f t="shared" si="1"/>
        <v>2071.67</v>
      </c>
      <c r="L12" s="4"/>
      <c r="M12" s="6">
        <v>19</v>
      </c>
      <c r="N12" s="7"/>
      <c r="O12" s="13"/>
      <c r="P12" s="33">
        <f t="shared" si="5"/>
        <v>9</v>
      </c>
      <c r="Q12" s="31" t="s">
        <v>43</v>
      </c>
      <c r="R12" s="68">
        <v>625</v>
      </c>
      <c r="S12" s="60">
        <v>417.12</v>
      </c>
      <c r="T12" s="28">
        <f t="shared" si="2"/>
        <v>208.56</v>
      </c>
      <c r="U12" s="15"/>
      <c r="V12" s="28">
        <f t="shared" si="3"/>
        <v>208.56</v>
      </c>
      <c r="W12" s="28"/>
      <c r="X12" s="57">
        <v>2</v>
      </c>
    </row>
    <row r="13" spans="1:24" ht="15.75">
      <c r="A13" s="11">
        <f t="shared" si="4"/>
        <v>10</v>
      </c>
      <c r="B13" s="5" t="s">
        <v>27</v>
      </c>
      <c r="C13" s="3">
        <v>2886</v>
      </c>
      <c r="D13" s="3"/>
      <c r="E13" s="6">
        <v>100</v>
      </c>
      <c r="F13" s="7"/>
      <c r="G13" s="2">
        <v>1814.68</v>
      </c>
      <c r="H13" s="3"/>
      <c r="I13" s="8">
        <f t="shared" si="0"/>
        <v>907.34</v>
      </c>
      <c r="J13" s="7"/>
      <c r="K13" s="4">
        <f t="shared" si="1"/>
        <v>907.34</v>
      </c>
      <c r="L13" s="4"/>
      <c r="M13" s="6">
        <v>13</v>
      </c>
      <c r="N13" s="7"/>
      <c r="O13" s="13"/>
      <c r="P13" s="33">
        <f t="shared" si="5"/>
        <v>10</v>
      </c>
      <c r="Q13" s="31" t="s">
        <v>44</v>
      </c>
      <c r="R13" s="68">
        <v>726</v>
      </c>
      <c r="S13" s="60">
        <v>469.11</v>
      </c>
      <c r="T13" s="28">
        <f t="shared" si="2"/>
        <v>234.555</v>
      </c>
      <c r="U13" s="15"/>
      <c r="V13" s="28">
        <f t="shared" si="3"/>
        <v>234.555</v>
      </c>
      <c r="W13" s="28"/>
      <c r="X13" s="57">
        <v>2.5</v>
      </c>
    </row>
    <row r="14" spans="1:24" s="27" customFormat="1" ht="15.75">
      <c r="A14" s="17">
        <f t="shared" si="4"/>
        <v>11</v>
      </c>
      <c r="B14" s="18" t="s">
        <v>12</v>
      </c>
      <c r="C14" s="19">
        <v>1326</v>
      </c>
      <c r="D14" s="19"/>
      <c r="E14" s="20">
        <v>55</v>
      </c>
      <c r="F14" s="21"/>
      <c r="G14" s="22">
        <v>464.14</v>
      </c>
      <c r="H14" s="19"/>
      <c r="I14" s="23">
        <f t="shared" si="0"/>
        <v>232.07</v>
      </c>
      <c r="J14" s="21"/>
      <c r="K14" s="24">
        <f t="shared" si="1"/>
        <v>232.07</v>
      </c>
      <c r="L14" s="24"/>
      <c r="M14" s="20">
        <v>5</v>
      </c>
      <c r="N14" s="21"/>
      <c r="O14" s="25"/>
      <c r="P14" s="34">
        <f t="shared" si="5"/>
        <v>11</v>
      </c>
      <c r="Q14" s="32" t="s">
        <v>45</v>
      </c>
      <c r="R14" s="69">
        <v>750</v>
      </c>
      <c r="S14" s="61">
        <v>469</v>
      </c>
      <c r="T14" s="29">
        <f t="shared" si="2"/>
        <v>234.5</v>
      </c>
      <c r="U14" s="26"/>
      <c r="V14" s="29">
        <f t="shared" si="3"/>
        <v>234.5</v>
      </c>
      <c r="W14" s="29"/>
      <c r="X14" s="58">
        <v>4.7</v>
      </c>
    </row>
    <row r="15" spans="1:24" ht="15.75">
      <c r="A15" s="11">
        <f t="shared" si="4"/>
        <v>12</v>
      </c>
      <c r="B15" s="5" t="s">
        <v>28</v>
      </c>
      <c r="C15" s="3">
        <v>28565</v>
      </c>
      <c r="D15" s="3"/>
      <c r="E15" s="6">
        <v>100</v>
      </c>
      <c r="F15" s="7"/>
      <c r="G15" s="2">
        <v>18844.38</v>
      </c>
      <c r="H15" s="3"/>
      <c r="I15" s="8">
        <f t="shared" si="0"/>
        <v>9422.19</v>
      </c>
      <c r="J15" s="7"/>
      <c r="K15" s="4">
        <f t="shared" si="1"/>
        <v>9422.19</v>
      </c>
      <c r="L15" s="4"/>
      <c r="M15" s="6">
        <v>40</v>
      </c>
      <c r="N15" s="7"/>
      <c r="O15" s="13"/>
      <c r="P15" s="33">
        <f t="shared" si="5"/>
        <v>12</v>
      </c>
      <c r="Q15" s="31" t="s">
        <v>46</v>
      </c>
      <c r="R15" s="68">
        <v>515</v>
      </c>
      <c r="S15" s="60">
        <v>330.42</v>
      </c>
      <c r="T15" s="28">
        <f t="shared" si="2"/>
        <v>165.21</v>
      </c>
      <c r="U15" s="15"/>
      <c r="V15" s="28">
        <f t="shared" si="3"/>
        <v>165.21</v>
      </c>
      <c r="W15" s="28"/>
      <c r="X15" s="57">
        <v>4.8</v>
      </c>
    </row>
    <row r="16" spans="1:24" ht="15.75">
      <c r="A16" s="11">
        <f t="shared" si="4"/>
        <v>13</v>
      </c>
      <c r="B16" s="14" t="s">
        <v>9</v>
      </c>
      <c r="C16" s="3">
        <v>2814</v>
      </c>
      <c r="D16" s="3"/>
      <c r="E16" s="6">
        <v>100</v>
      </c>
      <c r="F16" s="7"/>
      <c r="G16" s="2">
        <v>1777.8</v>
      </c>
      <c r="H16" s="3"/>
      <c r="I16" s="8">
        <f t="shared" si="0"/>
        <v>888.9</v>
      </c>
      <c r="J16" s="7"/>
      <c r="K16" s="4">
        <f t="shared" si="1"/>
        <v>888.9</v>
      </c>
      <c r="L16" s="4"/>
      <c r="M16" s="6">
        <v>5</v>
      </c>
      <c r="N16" s="7"/>
      <c r="O16" s="13"/>
      <c r="P16" s="33">
        <f t="shared" si="5"/>
        <v>13</v>
      </c>
      <c r="Q16" s="31" t="s">
        <v>47</v>
      </c>
      <c r="R16" s="68">
        <v>1569</v>
      </c>
      <c r="S16" s="60">
        <v>1032.9</v>
      </c>
      <c r="T16" s="28" t="e">
        <f>ROUND(#REF!/2,3)</f>
        <v>#REF!</v>
      </c>
      <c r="U16" s="15"/>
      <c r="V16" s="28" t="e">
        <f>#REF!-T16</f>
        <v>#REF!</v>
      </c>
      <c r="W16" s="28"/>
      <c r="X16" s="57">
        <v>4.5</v>
      </c>
    </row>
    <row r="17" spans="1:24" ht="15.75">
      <c r="A17" s="11">
        <f t="shared" si="4"/>
        <v>14</v>
      </c>
      <c r="B17" s="5" t="s">
        <v>1</v>
      </c>
      <c r="C17" s="3">
        <v>9155</v>
      </c>
      <c r="D17" s="3"/>
      <c r="E17" s="6">
        <v>100</v>
      </c>
      <c r="F17" s="7"/>
      <c r="G17" s="2">
        <v>5983.74</v>
      </c>
      <c r="H17" s="3"/>
      <c r="I17" s="8">
        <f t="shared" si="0"/>
        <v>2991.87</v>
      </c>
      <c r="J17" s="7"/>
      <c r="K17" s="4">
        <f t="shared" si="1"/>
        <v>2991.87</v>
      </c>
      <c r="L17" s="4"/>
      <c r="M17" s="6">
        <v>22</v>
      </c>
      <c r="N17" s="7"/>
      <c r="O17" s="13"/>
      <c r="P17" s="33">
        <f t="shared" si="5"/>
        <v>14</v>
      </c>
      <c r="Q17" s="31" t="s">
        <v>48</v>
      </c>
      <c r="R17" s="68">
        <v>667</v>
      </c>
      <c r="S17" s="60">
        <v>423.36</v>
      </c>
      <c r="T17" s="28">
        <f aca="true" t="shared" si="6" ref="T17:T23">ROUND(S16/2,3)</f>
        <v>516.45</v>
      </c>
      <c r="U17" s="15"/>
      <c r="V17" s="28">
        <f aca="true" t="shared" si="7" ref="V17:V23">S16-T17</f>
        <v>516.45</v>
      </c>
      <c r="W17" s="28"/>
      <c r="X17" s="57">
        <v>1.5</v>
      </c>
    </row>
    <row r="18" spans="1:24" ht="15.75">
      <c r="A18" s="11">
        <f t="shared" si="4"/>
        <v>15</v>
      </c>
      <c r="B18" s="5" t="s">
        <v>29</v>
      </c>
      <c r="C18" s="3">
        <v>6506</v>
      </c>
      <c r="D18" s="3"/>
      <c r="E18" s="6">
        <v>100</v>
      </c>
      <c r="F18" s="7"/>
      <c r="G18" s="2">
        <v>4129.78</v>
      </c>
      <c r="H18" s="3"/>
      <c r="I18" s="8">
        <f t="shared" si="0"/>
        <v>2064.89</v>
      </c>
      <c r="J18" s="7"/>
      <c r="K18" s="4">
        <f t="shared" si="1"/>
        <v>2064.89</v>
      </c>
      <c r="L18" s="4"/>
      <c r="M18" s="6">
        <v>8</v>
      </c>
      <c r="N18" s="7"/>
      <c r="O18" s="13"/>
      <c r="P18" s="33">
        <f t="shared" si="5"/>
        <v>15</v>
      </c>
      <c r="Q18" s="30" t="s">
        <v>49</v>
      </c>
      <c r="R18" s="68">
        <v>1002</v>
      </c>
      <c r="S18" s="60">
        <v>641.49</v>
      </c>
      <c r="T18" s="28">
        <f t="shared" si="6"/>
        <v>211.68</v>
      </c>
      <c r="U18" s="15"/>
      <c r="V18" s="28">
        <f t="shared" si="7"/>
        <v>211.68</v>
      </c>
      <c r="W18" s="28"/>
      <c r="X18" s="57">
        <v>2.6</v>
      </c>
    </row>
    <row r="19" spans="1:24" ht="15.75">
      <c r="A19" s="11">
        <f t="shared" si="4"/>
        <v>16</v>
      </c>
      <c r="B19" s="5" t="s">
        <v>30</v>
      </c>
      <c r="C19" s="3">
        <v>1890</v>
      </c>
      <c r="D19" s="3"/>
      <c r="E19" s="6">
        <v>100</v>
      </c>
      <c r="F19" s="7"/>
      <c r="G19" s="2">
        <v>1176.72</v>
      </c>
      <c r="H19" s="3"/>
      <c r="I19" s="8">
        <f t="shared" si="0"/>
        <v>588.36</v>
      </c>
      <c r="J19" s="7"/>
      <c r="K19" s="4">
        <f t="shared" si="1"/>
        <v>588.36</v>
      </c>
      <c r="L19" s="4"/>
      <c r="M19" s="6">
        <v>5</v>
      </c>
      <c r="N19" s="7"/>
      <c r="O19" s="13"/>
      <c r="P19" s="33">
        <f t="shared" si="5"/>
        <v>16</v>
      </c>
      <c r="Q19" s="31" t="s">
        <v>50</v>
      </c>
      <c r="R19" s="68">
        <v>597</v>
      </c>
      <c r="S19" s="60">
        <v>390.21</v>
      </c>
      <c r="T19" s="28">
        <f t="shared" si="6"/>
        <v>320.745</v>
      </c>
      <c r="U19" s="15"/>
      <c r="V19" s="28">
        <f t="shared" si="7"/>
        <v>320.745</v>
      </c>
      <c r="W19" s="28"/>
      <c r="X19" s="57">
        <v>2</v>
      </c>
    </row>
    <row r="20" spans="1:24" ht="15.75">
      <c r="A20" s="11">
        <f t="shared" si="4"/>
        <v>17</v>
      </c>
      <c r="B20" s="5" t="s">
        <v>31</v>
      </c>
      <c r="C20" s="3">
        <v>4547</v>
      </c>
      <c r="D20" s="3"/>
      <c r="E20" s="6">
        <v>100</v>
      </c>
      <c r="F20" s="7"/>
      <c r="G20" s="2">
        <v>2918.54</v>
      </c>
      <c r="H20" s="3"/>
      <c r="I20" s="8">
        <f t="shared" si="0"/>
        <v>1459.27</v>
      </c>
      <c r="J20" s="7"/>
      <c r="K20" s="4">
        <f t="shared" si="1"/>
        <v>1459.27</v>
      </c>
      <c r="L20" s="4"/>
      <c r="M20" s="6">
        <v>9</v>
      </c>
      <c r="N20" s="7"/>
      <c r="O20" s="13"/>
      <c r="P20" s="33">
        <f t="shared" si="5"/>
        <v>17</v>
      </c>
      <c r="Q20" s="31" t="s">
        <v>51</v>
      </c>
      <c r="R20" s="68">
        <v>5970</v>
      </c>
      <c r="S20" s="60">
        <v>3854.34</v>
      </c>
      <c r="T20" s="28">
        <f t="shared" si="6"/>
        <v>195.105</v>
      </c>
      <c r="U20" s="15"/>
      <c r="V20" s="28">
        <f t="shared" si="7"/>
        <v>195.105</v>
      </c>
      <c r="W20" s="28"/>
      <c r="X20" s="57">
        <v>23.1</v>
      </c>
    </row>
    <row r="21" spans="1:24" ht="15.75">
      <c r="A21" s="11">
        <f t="shared" si="4"/>
        <v>18</v>
      </c>
      <c r="B21" s="5" t="s">
        <v>8</v>
      </c>
      <c r="C21" s="3">
        <v>2069</v>
      </c>
      <c r="D21" s="3"/>
      <c r="E21" s="6">
        <v>100</v>
      </c>
      <c r="F21" s="7"/>
      <c r="G21" s="2">
        <v>1273.52</v>
      </c>
      <c r="H21" s="3"/>
      <c r="I21" s="8">
        <f t="shared" si="0"/>
        <v>636.76</v>
      </c>
      <c r="J21" s="7"/>
      <c r="K21" s="4">
        <f t="shared" si="1"/>
        <v>636.76</v>
      </c>
      <c r="L21" s="4"/>
      <c r="M21" s="6">
        <v>4</v>
      </c>
      <c r="N21" s="7"/>
      <c r="O21" s="13"/>
      <c r="P21" s="33">
        <f t="shared" si="5"/>
        <v>18</v>
      </c>
      <c r="Q21" s="31" t="s">
        <v>52</v>
      </c>
      <c r="R21" s="68">
        <v>2264</v>
      </c>
      <c r="S21" s="60">
        <v>1512.51</v>
      </c>
      <c r="T21" s="28">
        <f t="shared" si="6"/>
        <v>1927.17</v>
      </c>
      <c r="U21" s="15"/>
      <c r="V21" s="28">
        <f t="shared" si="7"/>
        <v>1927.17</v>
      </c>
      <c r="W21" s="28"/>
      <c r="X21" s="57">
        <v>2.5</v>
      </c>
    </row>
    <row r="22" spans="1:24" ht="15.75">
      <c r="A22" s="11">
        <f t="shared" si="4"/>
        <v>19</v>
      </c>
      <c r="B22" s="5" t="s">
        <v>10</v>
      </c>
      <c r="C22" s="3">
        <v>2410</v>
      </c>
      <c r="D22" s="3"/>
      <c r="E22" s="6">
        <v>100</v>
      </c>
      <c r="F22" s="7"/>
      <c r="G22" s="2">
        <v>1482.58</v>
      </c>
      <c r="H22" s="3"/>
      <c r="I22" s="8">
        <f t="shared" si="0"/>
        <v>741.29</v>
      </c>
      <c r="J22" s="7"/>
      <c r="K22" s="4">
        <f t="shared" si="1"/>
        <v>741.29</v>
      </c>
      <c r="L22" s="4"/>
      <c r="M22" s="6">
        <v>6</v>
      </c>
      <c r="N22" s="7"/>
      <c r="O22" s="13"/>
      <c r="P22" s="33">
        <f t="shared" si="5"/>
        <v>19</v>
      </c>
      <c r="Q22" s="31" t="s">
        <v>53</v>
      </c>
      <c r="R22" s="68">
        <v>1028</v>
      </c>
      <c r="S22" s="60">
        <v>605.55</v>
      </c>
      <c r="T22" s="28">
        <f t="shared" si="6"/>
        <v>756.255</v>
      </c>
      <c r="U22" s="15"/>
      <c r="V22" s="28">
        <f t="shared" si="7"/>
        <v>756.255</v>
      </c>
      <c r="W22" s="28"/>
      <c r="X22" s="57">
        <v>7.6</v>
      </c>
    </row>
    <row r="23" spans="1:24" ht="15.75">
      <c r="A23" s="11">
        <f t="shared" si="4"/>
        <v>20</v>
      </c>
      <c r="B23" s="5" t="s">
        <v>4</v>
      </c>
      <c r="C23" s="3">
        <v>2477</v>
      </c>
      <c r="D23" s="3"/>
      <c r="E23" s="6">
        <v>100</v>
      </c>
      <c r="F23" s="7"/>
      <c r="G23" s="2">
        <v>1600.04</v>
      </c>
      <c r="H23" s="3"/>
      <c r="I23" s="8">
        <f t="shared" si="0"/>
        <v>800.02</v>
      </c>
      <c r="J23" s="7"/>
      <c r="K23" s="4">
        <f t="shared" si="1"/>
        <v>800.02</v>
      </c>
      <c r="L23" s="4"/>
      <c r="M23" s="6">
        <v>5</v>
      </c>
      <c r="N23" s="7"/>
      <c r="O23" s="13"/>
      <c r="P23" s="33">
        <f t="shared" si="5"/>
        <v>20</v>
      </c>
      <c r="Q23" s="31" t="s">
        <v>54</v>
      </c>
      <c r="R23" s="68">
        <v>1277</v>
      </c>
      <c r="S23" s="60">
        <v>825.45</v>
      </c>
      <c r="T23" s="28">
        <f t="shared" si="6"/>
        <v>302.775</v>
      </c>
      <c r="U23" s="15"/>
      <c r="V23" s="28">
        <f t="shared" si="7"/>
        <v>302.775</v>
      </c>
      <c r="W23" s="28"/>
      <c r="X23" s="57">
        <v>3</v>
      </c>
    </row>
    <row r="24" spans="1:24" ht="15.75">
      <c r="A24" s="11">
        <f t="shared" si="4"/>
        <v>21</v>
      </c>
      <c r="B24" s="5" t="s">
        <v>2</v>
      </c>
      <c r="C24" s="3">
        <v>26240</v>
      </c>
      <c r="D24" s="3"/>
      <c r="E24" s="6">
        <v>100</v>
      </c>
      <c r="F24" s="7"/>
      <c r="G24" s="2">
        <v>17237.96</v>
      </c>
      <c r="H24" s="3"/>
      <c r="I24" s="8">
        <f t="shared" si="0"/>
        <v>8618.98</v>
      </c>
      <c r="J24" s="7"/>
      <c r="K24" s="4">
        <f t="shared" si="1"/>
        <v>8618.98</v>
      </c>
      <c r="L24" s="4"/>
      <c r="M24" s="6">
        <v>62</v>
      </c>
      <c r="N24" s="7"/>
      <c r="O24" s="13"/>
      <c r="P24" s="33">
        <f t="shared" si="5"/>
        <v>21</v>
      </c>
      <c r="Q24" s="31" t="s">
        <v>55</v>
      </c>
      <c r="R24" s="68">
        <v>1705</v>
      </c>
      <c r="S24" s="60">
        <v>1102.98</v>
      </c>
      <c r="T24" s="28" t="e">
        <f>ROUND(#REF!/2,3)</f>
        <v>#REF!</v>
      </c>
      <c r="U24" s="15"/>
      <c r="V24" s="28" t="e">
        <f>#REF!-T24</f>
        <v>#REF!</v>
      </c>
      <c r="W24" s="28"/>
      <c r="X24" s="57">
        <v>8.1</v>
      </c>
    </row>
    <row r="25" spans="1:24" ht="15.75">
      <c r="A25" s="11">
        <f t="shared" si="4"/>
        <v>22</v>
      </c>
      <c r="B25" s="5" t="s">
        <v>32</v>
      </c>
      <c r="C25" s="3">
        <v>4723</v>
      </c>
      <c r="D25" s="3"/>
      <c r="E25" s="6">
        <v>100</v>
      </c>
      <c r="F25" s="7"/>
      <c r="G25" s="2">
        <v>3153.68</v>
      </c>
      <c r="H25" s="3"/>
      <c r="I25" s="8">
        <f t="shared" si="0"/>
        <v>1576.84</v>
      </c>
      <c r="J25" s="7"/>
      <c r="K25" s="4">
        <f t="shared" si="1"/>
        <v>1576.84</v>
      </c>
      <c r="L25" s="4"/>
      <c r="M25" s="6">
        <v>2</v>
      </c>
      <c r="N25" s="7"/>
      <c r="O25" s="13"/>
      <c r="P25" s="33">
        <f t="shared" si="5"/>
        <v>22</v>
      </c>
      <c r="Q25" s="31" t="s">
        <v>56</v>
      </c>
      <c r="R25" s="68">
        <v>619</v>
      </c>
      <c r="S25" s="60">
        <v>408.69</v>
      </c>
      <c r="T25" s="28">
        <f>ROUND(S24/2,3)</f>
        <v>551.49</v>
      </c>
      <c r="U25" s="15"/>
      <c r="V25" s="28">
        <f>S24-T25</f>
        <v>551.49</v>
      </c>
      <c r="W25" s="28"/>
      <c r="X25" s="57">
        <v>1</v>
      </c>
    </row>
    <row r="26" spans="1:24" ht="15.75">
      <c r="A26" s="11">
        <f t="shared" si="4"/>
        <v>23</v>
      </c>
      <c r="B26" s="5" t="s">
        <v>13</v>
      </c>
      <c r="C26" s="3">
        <v>5730</v>
      </c>
      <c r="D26" s="3"/>
      <c r="E26" s="6">
        <v>100</v>
      </c>
      <c r="F26" s="7"/>
      <c r="G26" s="2">
        <v>3671</v>
      </c>
      <c r="H26" s="3"/>
      <c r="I26" s="8">
        <f t="shared" si="0"/>
        <v>1835.5</v>
      </c>
      <c r="J26" s="7"/>
      <c r="K26" s="4">
        <f t="shared" si="1"/>
        <v>1835.5</v>
      </c>
      <c r="L26" s="4"/>
      <c r="M26" s="6">
        <v>7</v>
      </c>
      <c r="N26" s="7"/>
      <c r="O26" s="13"/>
      <c r="P26" s="33">
        <f t="shared" si="5"/>
        <v>23</v>
      </c>
      <c r="Q26" s="31" t="s">
        <v>57</v>
      </c>
      <c r="R26" s="68">
        <v>425</v>
      </c>
      <c r="S26" s="60">
        <v>276.57</v>
      </c>
      <c r="T26" s="28">
        <f>ROUND(S25/2,3)</f>
        <v>204.345</v>
      </c>
      <c r="U26" s="15"/>
      <c r="V26" s="28">
        <f>S25-T26</f>
        <v>204.345</v>
      </c>
      <c r="W26" s="28"/>
      <c r="X26" s="57">
        <v>1</v>
      </c>
    </row>
    <row r="27" spans="1:24" ht="15.75">
      <c r="A27" s="35"/>
      <c r="B27" s="5"/>
      <c r="C27" s="3"/>
      <c r="D27" s="3"/>
      <c r="E27" s="6"/>
      <c r="F27" s="7"/>
      <c r="H27" s="3"/>
      <c r="I27" s="8"/>
      <c r="J27" s="7"/>
      <c r="K27" s="4"/>
      <c r="L27" s="4"/>
      <c r="M27" s="6"/>
      <c r="N27" s="7"/>
      <c r="O27" s="13"/>
      <c r="P27" s="33"/>
      <c r="Q27" s="31"/>
      <c r="R27" s="68"/>
      <c r="S27" s="60"/>
      <c r="T27" s="28"/>
      <c r="U27" s="15"/>
      <c r="V27" s="28"/>
      <c r="W27" s="28"/>
      <c r="X27" s="57"/>
    </row>
    <row r="28" spans="1:24" s="56" customFormat="1" ht="19.5">
      <c r="A28" s="36"/>
      <c r="B28" s="37" t="s">
        <v>23</v>
      </c>
      <c r="C28" s="38">
        <f>SUM(C4:C26)</f>
        <v>127287</v>
      </c>
      <c r="D28" s="39"/>
      <c r="E28" s="36"/>
      <c r="F28" s="40"/>
      <c r="G28" s="41">
        <f>SUM(G4:G26)</f>
        <v>82462.84</v>
      </c>
      <c r="H28" s="39"/>
      <c r="I28" s="42">
        <f>SUM(I4:I26)</f>
        <v>41231.42</v>
      </c>
      <c r="J28" s="39"/>
      <c r="K28" s="42">
        <f>SUM(K4:K26)</f>
        <v>41231.42</v>
      </c>
      <c r="L28" s="43"/>
      <c r="M28" s="38">
        <f>SUM(M4:M26)</f>
        <v>259</v>
      </c>
      <c r="N28" s="39"/>
      <c r="O28" s="49"/>
      <c r="P28" s="50"/>
      <c r="Q28" s="51" t="s">
        <v>23</v>
      </c>
      <c r="R28" s="59">
        <f>SUM(R1:R27)</f>
        <v>37494</v>
      </c>
      <c r="S28" s="62">
        <f>SUM(S4:S27)</f>
        <v>24167.94</v>
      </c>
      <c r="T28" s="52" t="e">
        <f>SUM(T4:T26)</f>
        <v>#REF!</v>
      </c>
      <c r="U28" s="53"/>
      <c r="V28" s="54" t="e">
        <f>SUM(V4:V26)</f>
        <v>#REF!</v>
      </c>
      <c r="W28" s="53"/>
      <c r="X28" s="55">
        <f>SUM(X4:X26)</f>
        <v>130.29999999999998</v>
      </c>
    </row>
    <row r="29" ht="12.75">
      <c r="S29" s="63"/>
    </row>
    <row r="30" ht="12.75">
      <c r="S30" s="63"/>
    </row>
    <row r="31" ht="12.75">
      <c r="S31" s="63"/>
    </row>
    <row r="32" ht="12.75">
      <c r="S32" s="63"/>
    </row>
    <row r="33" ht="12.75">
      <c r="S33" s="63"/>
    </row>
    <row r="34" ht="12.75">
      <c r="S34" s="63"/>
    </row>
    <row r="35" ht="12.75">
      <c r="S35" s="63"/>
    </row>
    <row r="36" ht="12.75">
      <c r="S36" s="63"/>
    </row>
    <row r="37" ht="12.75">
      <c r="S37" s="63"/>
    </row>
    <row r="38" ht="12.75">
      <c r="S38" s="63"/>
    </row>
    <row r="39" ht="12.75">
      <c r="S39" s="63"/>
    </row>
    <row r="40" ht="12.75">
      <c r="S40" s="63"/>
    </row>
    <row r="41" ht="12.75">
      <c r="S41" s="63"/>
    </row>
    <row r="42" ht="12.75">
      <c r="S42" s="63"/>
    </row>
    <row r="43" ht="12.75">
      <c r="S43" s="63"/>
    </row>
    <row r="44" ht="12.75">
      <c r="S44" s="63"/>
    </row>
    <row r="45" ht="12.75">
      <c r="S45" s="63"/>
    </row>
    <row r="46" ht="12.75">
      <c r="S46" s="63"/>
    </row>
    <row r="47" ht="12.75">
      <c r="S47" s="63"/>
    </row>
    <row r="48" ht="12.75">
      <c r="S48" s="63"/>
    </row>
    <row r="49" ht="12.75">
      <c r="S49" s="63"/>
    </row>
    <row r="50" ht="12.75">
      <c r="S50" s="63"/>
    </row>
    <row r="51" ht="12.75">
      <c r="S51" s="63"/>
    </row>
  </sheetData>
  <mergeCells count="10">
    <mergeCell ref="P2:X2"/>
    <mergeCell ref="Q1:X1"/>
    <mergeCell ref="C3:D3"/>
    <mergeCell ref="M3:N3"/>
    <mergeCell ref="K3:L3"/>
    <mergeCell ref="I3:J3"/>
    <mergeCell ref="G3:H3"/>
    <mergeCell ref="V3:W3"/>
    <mergeCell ref="T3:U3"/>
    <mergeCell ref="E3:F3"/>
  </mergeCells>
  <printOptions gridLines="1" horizontalCentered="1" verticalCentered="1"/>
  <pageMargins left="0.31496062992125984" right="0.2755905511811024" top="0.6692913385826772" bottom="0.551181102362204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Mediocredito Centrale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Mauro Silvestri</dc:creator>
  <cp:keywords/>
  <dc:description/>
  <cp:lastModifiedBy>banfis</cp:lastModifiedBy>
  <cp:lastPrinted>2004-02-16T14:35:46Z</cp:lastPrinted>
  <dcterms:created xsi:type="dcterms:W3CDTF">2002-07-04T14:57:00Z</dcterms:created>
  <dcterms:modified xsi:type="dcterms:W3CDTF">2004-02-16T14:37:36Z</dcterms:modified>
  <cp:category/>
  <cp:version/>
  <cp:contentType/>
  <cp:contentStatus/>
</cp:coreProperties>
</file>