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Riequ2003" sheetId="1" r:id="rId1"/>
    <sheet name="VerifConStefGar" sheetId="2" r:id="rId2"/>
  </sheets>
  <definedNames/>
  <calcPr fullCalcOnLoad="1"/>
</workbook>
</file>

<file path=xl/sharedStrings.xml><?xml version="1.0" encoding="utf-8"?>
<sst xmlns="http://schemas.openxmlformats.org/spreadsheetml/2006/main" count="59" uniqueCount="39">
  <si>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</si>
  <si>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</si>
  <si>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</si>
  <si>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</si>
  <si>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</si>
  <si>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</si>
  <si>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</si>
  <si>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</si>
  <si>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</si>
  <si>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</si>
  <si>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</si>
  <si>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</si>
  <si>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</si>
  <si>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</si>
  <si>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</si>
  <si>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</si>
  <si>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</si>
  <si>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</si>
  <si>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</si>
  <si>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BOLZANO</t>
  </si>
  <si>
    <t>TRENTO</t>
  </si>
  <si>
    <t>FSN 2003 - Ripartizione residuo riequilibrio ex Accordo 8 agosto 2001</t>
  </si>
  <si>
    <t>RIPARTO RIEQUILIBRIO 2003</t>
  </si>
  <si>
    <t>Previsione riparto riequilibrio 2004</t>
  </si>
  <si>
    <t>REGIONI</t>
  </si>
  <si>
    <t>Riequilibrio pattizio tra le regioni ex accordo 8 agosto 2001</t>
  </si>
  <si>
    <t>ipotesi ripartizione residuale come 2002(col.4)</t>
  </si>
  <si>
    <t>Totale riequilibrio</t>
  </si>
  <si>
    <t>Riparto 2002 (300 mld. di lire)Esclusività rapporto</t>
  </si>
  <si>
    <t>(1)</t>
  </si>
  <si>
    <t>(2)</t>
  </si>
  <si>
    <t>(3)=1+2</t>
  </si>
  <si>
    <t>(4)</t>
  </si>
  <si>
    <t xml:space="preserve"> BOLZANO</t>
  </si>
  <si>
    <t>FRIULI</t>
  </si>
  <si>
    <t>Regioni</t>
  </si>
  <si>
    <t>Importi</t>
  </si>
  <si>
    <t>FRIULI VENEZIA GIULIA</t>
  </si>
  <si>
    <t xml:space="preserve">       (Importi in euro)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</si>
</sst>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0.00000"/>
    <numFmt numFmtId="166" formatCode="0.0000"/>
    <numFmt numFmtId="167" formatCode="0.000"/>
    <numFmt numFmtId="168" formatCode="#,##0.0"/>
    <numFmt numFmtId="169" formatCode="0.0000000"/>
    <numFmt numFmtId="170" formatCode="0.000000"/>
    <numFmt numFmtId="171" formatCode="_-* #,##0.0_-;\-* #,##0.0_-;_-* &quot;-&quot;??_-;_-@_-"/>
    <numFmt numFmtId="172" formatCode="_-* #,##0_-;\-* #,##0_-;_-* &quot;-&quot;??_-;_-@_-"/>
    <numFmt numFmtId="173" formatCode="_-* #,##0.0_-;\-* #,##0.0_-;_-* &quot;-&quot;_-;_-@_-"/>
  </numFmts>
  <fonts count="7">
    <font>
      <sz val="10"/>
      <name val="Times New Roman"/>
      <family val="0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7" applyNumberFormat="1" applyFont="1" applyBorder="1">
      <alignment/>
      <protection/>
    </xf>
    <xf numFmtId="3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4" fontId="1" fillId="0" borderId="0" xfId="16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1" fontId="1" fillId="0" borderId="0" xfId="16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49" fontId="2" fillId="0" borderId="6" xfId="16" applyNumberFormat="1" applyFont="1" applyFill="1" applyBorder="1" applyAlignment="1">
      <alignment horizontal="center" wrapText="1"/>
    </xf>
    <xf numFmtId="49" fontId="2" fillId="0" borderId="7" xfId="16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41" fontId="2" fillId="0" borderId="9" xfId="16" applyFont="1" applyFill="1" applyBorder="1" applyAlignment="1" quotePrefix="1">
      <alignment horizontal="center"/>
    </xf>
    <xf numFmtId="41" fontId="2" fillId="0" borderId="10" xfId="16" applyFont="1" applyFill="1" applyBorder="1" applyAlignment="1" quotePrefix="1">
      <alignment horizontal="center"/>
    </xf>
    <xf numFmtId="0" fontId="5" fillId="0" borderId="8" xfId="0" applyFont="1" applyFill="1" applyBorder="1" applyAlignment="1">
      <alignment horizontal="left" vertical="center"/>
    </xf>
    <xf numFmtId="41" fontId="2" fillId="0" borderId="9" xfId="16" applyFont="1" applyFill="1" applyBorder="1" applyAlignment="1">
      <alignment/>
    </xf>
    <xf numFmtId="41" fontId="2" fillId="0" borderId="10" xfId="16" applyFont="1" applyFill="1" applyBorder="1" applyAlignment="1">
      <alignment/>
    </xf>
    <xf numFmtId="41" fontId="0" fillId="0" borderId="0" xfId="16" applyAlignment="1">
      <alignment/>
    </xf>
    <xf numFmtId="0" fontId="5" fillId="0" borderId="8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41" fontId="2" fillId="0" borderId="8" xfId="16" applyFont="1" applyFill="1" applyBorder="1" applyAlignment="1">
      <alignment/>
    </xf>
    <xf numFmtId="41" fontId="6" fillId="0" borderId="12" xfId="16" applyFont="1" applyFill="1" applyBorder="1" applyAlignment="1">
      <alignment/>
    </xf>
    <xf numFmtId="41" fontId="6" fillId="0" borderId="13" xfId="16" applyFont="1" applyFill="1" applyBorder="1" applyAlignment="1">
      <alignment/>
    </xf>
    <xf numFmtId="41" fontId="6" fillId="0" borderId="14" xfId="16" applyFont="1" applyFill="1" applyBorder="1" applyAlignment="1">
      <alignment/>
    </xf>
    <xf numFmtId="41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41" fontId="1" fillId="0" borderId="15" xfId="16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16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41" fontId="2" fillId="0" borderId="18" xfId="16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38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e_Stanz2003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5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0.66015625" style="1" customWidth="1"/>
    <col min="2" max="2" width="30.33203125" style="1" customWidth="1"/>
    <col min="3" max="3" width="4" style="1" hidden="1" customWidth="1"/>
    <col min="4" max="16384" width="9.33203125" style="1" customWidth="1"/>
  </cols>
  <sheetData>
    <row r="1" ht="65.25" customHeight="1"/>
    <row r="2" spans="1:6" ht="45.75" customHeight="1">
      <c r="A2" s="40" t="s">
        <v>21</v>
      </c>
      <c r="B2" s="40"/>
      <c r="C2" s="40"/>
      <c r="D2" s="40"/>
      <c r="E2" s="40"/>
      <c r="F2" s="37"/>
    </row>
    <row r="3" ht="51" customHeight="1">
      <c r="B3" s="37" t="s">
        <v>38</v>
      </c>
    </row>
    <row r="4" spans="1:2" ht="57" customHeight="1">
      <c r="A4" s="39" t="s">
        <v>35</v>
      </c>
      <c r="B4" s="39" t="s">
        <v>36</v>
      </c>
    </row>
    <row r="5" spans="1:3" ht="15.75">
      <c r="A5" s="30" t="s">
        <v>0</v>
      </c>
      <c r="B5" s="31">
        <v>8392042</v>
      </c>
      <c r="C5" s="3">
        <v>8392.042414692338</v>
      </c>
    </row>
    <row r="6" spans="1:3" ht="15.75">
      <c r="A6" s="30" t="s">
        <v>1</v>
      </c>
      <c r="B6" s="31">
        <v>0</v>
      </c>
      <c r="C6" s="3">
        <v>0</v>
      </c>
    </row>
    <row r="7" spans="1:3" ht="15.75">
      <c r="A7" s="30" t="s">
        <v>2</v>
      </c>
      <c r="B7" s="31">
        <v>33347326</v>
      </c>
      <c r="C7" s="3">
        <v>33347.326437330084</v>
      </c>
    </row>
    <row r="8" spans="1:3" ht="15.75">
      <c r="A8" s="30" t="s">
        <v>19</v>
      </c>
      <c r="B8" s="31">
        <v>0</v>
      </c>
      <c r="C8" s="3">
        <v>0</v>
      </c>
    </row>
    <row r="9" spans="1:3" ht="15.75">
      <c r="A9" s="30" t="s">
        <v>20</v>
      </c>
      <c r="B9" s="31">
        <v>0</v>
      </c>
      <c r="C9" s="3">
        <v>0</v>
      </c>
    </row>
    <row r="10" spans="1:3" ht="15.75">
      <c r="A10" s="30" t="s">
        <v>3</v>
      </c>
      <c r="B10" s="31">
        <v>6281763</v>
      </c>
      <c r="C10" s="3">
        <v>6281.762743161517</v>
      </c>
    </row>
    <row r="11" spans="1:3" ht="15.75">
      <c r="A11" s="30" t="s">
        <v>37</v>
      </c>
      <c r="B11" s="31">
        <v>0</v>
      </c>
      <c r="C11" s="3">
        <v>0</v>
      </c>
    </row>
    <row r="12" spans="1:3" ht="15.75">
      <c r="A12" s="30" t="s">
        <v>4</v>
      </c>
      <c r="B12" s="31">
        <v>7402337</v>
      </c>
      <c r="C12" s="3">
        <v>7402.337607501528</v>
      </c>
    </row>
    <row r="13" spans="1:3" ht="15.75">
      <c r="A13" s="30" t="s">
        <v>5</v>
      </c>
      <c r="B13" s="31">
        <v>6592579</v>
      </c>
      <c r="C13" s="3">
        <v>6592.579128890863</v>
      </c>
    </row>
    <row r="14" spans="1:3" ht="15.75">
      <c r="A14" s="30" t="s">
        <v>6</v>
      </c>
      <c r="B14" s="31">
        <v>5823718</v>
      </c>
      <c r="C14" s="3">
        <v>5823.7175431393225</v>
      </c>
    </row>
    <row r="15" spans="1:3" ht="15.75">
      <c r="A15" s="30" t="s">
        <v>7</v>
      </c>
      <c r="B15" s="31">
        <v>1186010</v>
      </c>
      <c r="C15" s="3">
        <v>1186.0098929146093</v>
      </c>
    </row>
    <row r="16" spans="1:3" ht="15.75">
      <c r="A16" s="30" t="s">
        <v>8</v>
      </c>
      <c r="B16" s="31">
        <v>1676772</v>
      </c>
      <c r="C16" s="3">
        <v>1676.7726072241028</v>
      </c>
    </row>
    <row r="17" spans="1:3" ht="15.75">
      <c r="A17" s="30" t="s">
        <v>9</v>
      </c>
      <c r="B17" s="31">
        <v>36079239</v>
      </c>
      <c r="C17" s="3">
        <v>36079.2388803196</v>
      </c>
    </row>
    <row r="18" spans="1:3" ht="15.75">
      <c r="A18" s="30" t="s">
        <v>10</v>
      </c>
      <c r="B18" s="31">
        <v>1046961</v>
      </c>
      <c r="C18" s="3">
        <v>1046.960457193586</v>
      </c>
    </row>
    <row r="19" spans="1:3" ht="15.75">
      <c r="A19" s="30" t="s">
        <v>11</v>
      </c>
      <c r="B19" s="31">
        <v>0</v>
      </c>
      <c r="C19" s="3">
        <v>0</v>
      </c>
    </row>
    <row r="20" spans="1:3" ht="15.75">
      <c r="A20" s="30" t="s">
        <v>12</v>
      </c>
      <c r="B20" s="31">
        <v>15884353</v>
      </c>
      <c r="C20" s="3">
        <v>15884.353186483939</v>
      </c>
    </row>
    <row r="21" spans="1:3" ht="15.75">
      <c r="A21" s="30" t="s">
        <v>13</v>
      </c>
      <c r="B21" s="31">
        <v>10894933</v>
      </c>
      <c r="C21" s="3">
        <v>10894.932257670755</v>
      </c>
    </row>
    <row r="22" spans="1:3" ht="15.75">
      <c r="A22" s="30" t="s">
        <v>14</v>
      </c>
      <c r="B22" s="31">
        <v>0</v>
      </c>
      <c r="C22" s="3">
        <v>0</v>
      </c>
    </row>
    <row r="23" spans="1:3" ht="15.75">
      <c r="A23" s="30" t="s">
        <v>15</v>
      </c>
      <c r="B23" s="31">
        <v>220843</v>
      </c>
      <c r="C23" s="3">
        <v>220.84322143927207</v>
      </c>
    </row>
    <row r="24" spans="1:3" ht="15.75">
      <c r="A24" s="30" t="s">
        <v>16</v>
      </c>
      <c r="B24" s="31">
        <v>11622897</v>
      </c>
      <c r="C24" s="3">
        <v>11622.89695056317</v>
      </c>
    </row>
    <row r="25" spans="1:3" ht="15.75">
      <c r="A25" s="30" t="s">
        <v>17</v>
      </c>
      <c r="B25" s="31">
        <v>965167</v>
      </c>
      <c r="C25" s="3">
        <v>965.1666714753371</v>
      </c>
    </row>
    <row r="26" spans="1:3" ht="49.5" customHeight="1">
      <c r="A26" s="39" t="s">
        <v>18</v>
      </c>
      <c r="B26" s="38">
        <f>SUM(B5:B25)</f>
        <v>147416940</v>
      </c>
      <c r="C26" s="4">
        <f>SUM(C5:C25)</f>
        <v>147416.94000000006</v>
      </c>
    </row>
    <row r="32" ht="15.75">
      <c r="A32" s="5"/>
    </row>
    <row r="33" ht="15.75">
      <c r="A33" s="6"/>
    </row>
    <row r="34" ht="15.75">
      <c r="A34" s="7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2:9" ht="15.75">
      <c r="B37" s="2"/>
      <c r="C37" s="2"/>
      <c r="D37" s="2"/>
      <c r="E37" s="2"/>
      <c r="F37" s="2"/>
      <c r="G37" s="2"/>
      <c r="H37" s="2"/>
      <c r="I37" s="2"/>
    </row>
    <row r="38" spans="2:9" ht="15.75">
      <c r="B38" s="2"/>
      <c r="C38" s="2"/>
      <c r="D38" s="2"/>
      <c r="E38" s="2"/>
      <c r="F38" s="2"/>
      <c r="G38" s="2"/>
      <c r="H38" s="2"/>
      <c r="I38" s="2"/>
    </row>
    <row r="39" spans="2:9" ht="15.75">
      <c r="B39" s="2"/>
      <c r="C39" s="2"/>
      <c r="D39" s="2"/>
      <c r="E39" s="2"/>
      <c r="F39" s="2"/>
      <c r="G39" s="2"/>
      <c r="H39" s="2"/>
      <c r="I39" s="2"/>
    </row>
    <row r="40" spans="2:9" ht="15.75">
      <c r="B40" s="2"/>
      <c r="C40" s="2"/>
      <c r="D40" s="2"/>
      <c r="E40" s="2"/>
      <c r="F40" s="2"/>
      <c r="G40" s="2"/>
      <c r="H40" s="2"/>
      <c r="I40" s="2"/>
    </row>
    <row r="41" spans="2:9" ht="15.75">
      <c r="B41" s="2"/>
      <c r="C41" s="2"/>
      <c r="D41" s="2"/>
      <c r="E41" s="2"/>
      <c r="F41" s="2"/>
      <c r="G41" s="2"/>
      <c r="H41" s="2"/>
      <c r="I41" s="2"/>
    </row>
    <row r="42" spans="2:9" ht="15.75">
      <c r="B42" s="2"/>
      <c r="C42" s="2"/>
      <c r="D42" s="2"/>
      <c r="E42" s="2"/>
      <c r="F42" s="2"/>
      <c r="G42" s="2"/>
      <c r="H42" s="2"/>
      <c r="I42" s="2"/>
    </row>
    <row r="43" spans="2:9" ht="15.75">
      <c r="B43" s="2"/>
      <c r="C43" s="2"/>
      <c r="D43" s="2"/>
      <c r="E43" s="2"/>
      <c r="F43" s="2"/>
      <c r="G43" s="2"/>
      <c r="H43" s="2"/>
      <c r="I43" s="2"/>
    </row>
    <row r="44" spans="2:9" ht="15.75"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/>
      <c r="C77" s="2"/>
      <c r="D77" s="2"/>
      <c r="E77" s="2"/>
      <c r="F77" s="2"/>
      <c r="G77" s="2"/>
      <c r="H77" s="2"/>
      <c r="I77" s="2"/>
    </row>
    <row r="78" spans="1:9" ht="15.75">
      <c r="A78" s="2"/>
      <c r="B78" s="2"/>
      <c r="C78" s="2"/>
      <c r="D78" s="2"/>
      <c r="E78" s="2"/>
      <c r="F78" s="2"/>
      <c r="G78" s="2"/>
      <c r="H78" s="2"/>
      <c r="I78" s="2"/>
    </row>
    <row r="79" spans="1:9" ht="15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2"/>
      <c r="B83" s="2"/>
      <c r="C83" s="2"/>
      <c r="D83" s="2"/>
      <c r="E83" s="2"/>
      <c r="F83" s="2"/>
      <c r="G83" s="2"/>
      <c r="H83" s="2"/>
      <c r="I83" s="2"/>
    </row>
    <row r="84" spans="1:9" ht="15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/>
      <c r="B86" s="2"/>
      <c r="C86" s="2"/>
      <c r="D86" s="2"/>
      <c r="E86" s="2"/>
      <c r="F86" s="2"/>
      <c r="G86" s="2"/>
      <c r="H86" s="2"/>
      <c r="I86" s="2"/>
    </row>
    <row r="87" spans="1:9" ht="15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2"/>
      <c r="B88" s="2"/>
      <c r="C88" s="2"/>
      <c r="D88" s="2"/>
      <c r="E88" s="2"/>
      <c r="F88" s="2"/>
      <c r="G88" s="2"/>
      <c r="H88" s="2"/>
      <c r="I88" s="2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  <row r="96" spans="1:9" ht="15.75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2"/>
      <c r="B97" s="2"/>
      <c r="C97" s="2"/>
      <c r="D97" s="2"/>
      <c r="E97" s="2"/>
      <c r="F97" s="2"/>
      <c r="G97" s="2"/>
      <c r="H97" s="2"/>
      <c r="I97" s="2"/>
    </row>
    <row r="98" spans="1:9" ht="15.75">
      <c r="A98" s="2"/>
      <c r="B98" s="2"/>
      <c r="C98" s="2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.75">
      <c r="A815" s="2"/>
      <c r="B815" s="2"/>
      <c r="C815" s="2"/>
      <c r="D815" s="2"/>
      <c r="E815" s="2"/>
      <c r="F815" s="2"/>
      <c r="G815" s="2"/>
      <c r="H815" s="2"/>
      <c r="I815" s="2"/>
    </row>
  </sheetData>
  <mergeCells count="1">
    <mergeCell ref="A2:E2"/>
  </mergeCells>
  <printOptions horizontalCentered="1" verticalCentered="1"/>
  <pageMargins left="1.38" right="0" top="0" bottom="1.4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workbookViewId="0" topLeftCell="A1">
      <selection activeCell="D30" sqref="D30"/>
    </sheetView>
  </sheetViews>
  <sheetFormatPr defaultColWidth="9.33203125" defaultRowHeight="12.75"/>
  <cols>
    <col min="1" max="1" width="21" style="0" bestFit="1" customWidth="1"/>
    <col min="2" max="2" width="19.16015625" style="0" bestFit="1" customWidth="1"/>
    <col min="3" max="3" width="18.5" style="0" bestFit="1" customWidth="1"/>
    <col min="4" max="4" width="19.5" style="0" bestFit="1" customWidth="1"/>
    <col min="5" max="5" width="18.16015625" style="36" bestFit="1" customWidth="1"/>
    <col min="6" max="6" width="17.5" style="0" bestFit="1" customWidth="1"/>
    <col min="7" max="7" width="24.16015625" style="0" customWidth="1"/>
    <col min="8" max="8" width="15.5" style="0" bestFit="1" customWidth="1"/>
    <col min="9" max="9" width="15.16015625" style="0" bestFit="1" customWidth="1"/>
  </cols>
  <sheetData>
    <row r="1" spans="1:7" ht="90" customHeight="1" thickBot="1">
      <c r="A1" s="41" t="s">
        <v>22</v>
      </c>
      <c r="B1" s="41"/>
      <c r="C1" s="41"/>
      <c r="D1" s="41"/>
      <c r="E1" s="41"/>
      <c r="G1" s="9" t="s">
        <v>23</v>
      </c>
    </row>
    <row r="2" spans="1:7" ht="51.75" thickBot="1">
      <c r="A2" s="10" t="s">
        <v>24</v>
      </c>
      <c r="B2" s="11" t="s">
        <v>25</v>
      </c>
      <c r="C2" s="12" t="s">
        <v>26</v>
      </c>
      <c r="D2" s="12" t="s">
        <v>27</v>
      </c>
      <c r="E2" s="32" t="s">
        <v>28</v>
      </c>
      <c r="G2" s="12" t="s">
        <v>27</v>
      </c>
    </row>
    <row r="3" spans="1:7" ht="12.75">
      <c r="A3" s="13"/>
      <c r="B3" s="14" t="s">
        <v>29</v>
      </c>
      <c r="C3" s="15" t="s">
        <v>30</v>
      </c>
      <c r="D3" s="15" t="s">
        <v>31</v>
      </c>
      <c r="E3" s="33" t="s">
        <v>32</v>
      </c>
      <c r="G3" s="15"/>
    </row>
    <row r="4" spans="1:7" ht="12.75">
      <c r="A4" s="16"/>
      <c r="B4" s="17"/>
      <c r="C4" s="18"/>
      <c r="D4" s="18"/>
      <c r="E4" s="34"/>
      <c r="G4" s="18"/>
    </row>
    <row r="5" spans="1:10" ht="15.75">
      <c r="A5" s="19" t="s">
        <v>0</v>
      </c>
      <c r="B5" s="20">
        <v>-23246071.4389019</v>
      </c>
      <c r="C5" s="21">
        <v>8391834.45941297</v>
      </c>
      <c r="D5" s="21">
        <f>B5+C5</f>
        <v>-14854236.979488932</v>
      </c>
      <c r="E5" s="35">
        <v>8820142.807523718</v>
      </c>
      <c r="F5" s="22">
        <f>+$C$28/$E$28*E5</f>
        <v>8391834.459412968</v>
      </c>
      <c r="G5" s="21">
        <f aca="true" t="shared" si="0" ref="G5:G25">D5/$D$28*$G$29</f>
        <v>-11140677.73118076</v>
      </c>
      <c r="H5" s="8">
        <v>8392042</v>
      </c>
      <c r="I5" s="22">
        <f>+$H$27/$E$28*E5</f>
        <v>8392042.414692335</v>
      </c>
      <c r="J5" s="29">
        <f>+H5-I5</f>
        <v>-0.41469233483076096</v>
      </c>
    </row>
    <row r="6" spans="1:10" ht="15.75">
      <c r="A6" s="19" t="s">
        <v>1</v>
      </c>
      <c r="B6" s="20"/>
      <c r="C6" s="21">
        <v>0</v>
      </c>
      <c r="D6" s="21">
        <f aca="true" t="shared" si="1" ref="D6:D26">B6+C6</f>
        <v>0</v>
      </c>
      <c r="E6" s="35">
        <v>0</v>
      </c>
      <c r="F6" s="22">
        <f aca="true" t="shared" si="2" ref="F6:F25">+$C$28/$E$28*E6</f>
        <v>0</v>
      </c>
      <c r="G6" s="21">
        <f t="shared" si="0"/>
        <v>0</v>
      </c>
      <c r="H6" s="8">
        <v>0</v>
      </c>
      <c r="I6" s="22">
        <f aca="true" t="shared" si="3" ref="I6:I25">+$H$27/$E$28*E6</f>
        <v>0</v>
      </c>
      <c r="J6" s="29">
        <f aca="true" t="shared" si="4" ref="J6:J27">+H6-I6</f>
        <v>0</v>
      </c>
    </row>
    <row r="7" spans="1:10" ht="15.75">
      <c r="A7" s="19" t="s">
        <v>2</v>
      </c>
      <c r="B7" s="20">
        <v>108399007.87640381</v>
      </c>
      <c r="C7" s="21">
        <v>33346500.08871996</v>
      </c>
      <c r="D7" s="21">
        <f t="shared" si="1"/>
        <v>141745507.96512377</v>
      </c>
      <c r="E7" s="35">
        <v>35048462.20884425</v>
      </c>
      <c r="F7" s="22">
        <f t="shared" si="2"/>
        <v>33346500.088719953</v>
      </c>
      <c r="G7" s="21">
        <f t="shared" si="0"/>
        <v>106309130.94105563</v>
      </c>
      <c r="H7" s="8">
        <v>33347326</v>
      </c>
      <c r="I7" s="22">
        <f t="shared" si="3"/>
        <v>33347326.43733007</v>
      </c>
      <c r="J7" s="29">
        <f t="shared" si="4"/>
        <v>-0.43733007088303566</v>
      </c>
    </row>
    <row r="8" spans="1:10" ht="15.75">
      <c r="A8" s="23" t="s">
        <v>33</v>
      </c>
      <c r="B8" s="20"/>
      <c r="C8" s="21">
        <v>0</v>
      </c>
      <c r="D8" s="21">
        <f t="shared" si="1"/>
        <v>0</v>
      </c>
      <c r="E8" s="35">
        <v>0</v>
      </c>
      <c r="F8" s="22">
        <f t="shared" si="2"/>
        <v>0</v>
      </c>
      <c r="G8" s="21">
        <f t="shared" si="0"/>
        <v>0</v>
      </c>
      <c r="H8" s="8">
        <v>0</v>
      </c>
      <c r="I8" s="22">
        <f t="shared" si="3"/>
        <v>0</v>
      </c>
      <c r="J8" s="29">
        <f t="shared" si="4"/>
        <v>0</v>
      </c>
    </row>
    <row r="9" spans="1:10" ht="15.75">
      <c r="A9" s="19" t="s">
        <v>20</v>
      </c>
      <c r="B9" s="20"/>
      <c r="C9" s="21">
        <v>0</v>
      </c>
      <c r="D9" s="21">
        <f t="shared" si="1"/>
        <v>0</v>
      </c>
      <c r="E9" s="35">
        <v>0</v>
      </c>
      <c r="F9" s="22">
        <f t="shared" si="2"/>
        <v>0</v>
      </c>
      <c r="G9" s="21">
        <f t="shared" si="0"/>
        <v>0</v>
      </c>
      <c r="H9" s="8">
        <v>0</v>
      </c>
      <c r="I9" s="22">
        <f t="shared" si="3"/>
        <v>0</v>
      </c>
      <c r="J9" s="29">
        <f t="shared" si="4"/>
        <v>0</v>
      </c>
    </row>
    <row r="10" spans="1:10" ht="15.75">
      <c r="A10" s="19" t="s">
        <v>3</v>
      </c>
      <c r="B10" s="20">
        <v>26371270.390990257</v>
      </c>
      <c r="C10" s="21">
        <v>6281607.0807301765</v>
      </c>
      <c r="D10" s="21">
        <f t="shared" si="1"/>
        <v>32652877.471720435</v>
      </c>
      <c r="E10" s="35">
        <v>6602212.160017755</v>
      </c>
      <c r="F10" s="22">
        <f t="shared" si="2"/>
        <v>6281607.080730176</v>
      </c>
      <c r="G10" s="21">
        <f t="shared" si="0"/>
        <v>24489658.096237376</v>
      </c>
      <c r="H10" s="8">
        <v>6281763</v>
      </c>
      <c r="I10" s="22">
        <f t="shared" si="3"/>
        <v>6281762.743161514</v>
      </c>
      <c r="J10" s="29">
        <f t="shared" si="4"/>
        <v>0.25683848559856415</v>
      </c>
    </row>
    <row r="11" spans="1:10" ht="15.75">
      <c r="A11" s="19" t="s">
        <v>34</v>
      </c>
      <c r="B11" s="20"/>
      <c r="C11" s="21">
        <v>0</v>
      </c>
      <c r="D11" s="21">
        <f t="shared" si="1"/>
        <v>0</v>
      </c>
      <c r="E11" s="35">
        <v>0</v>
      </c>
      <c r="F11" s="22">
        <f t="shared" si="2"/>
        <v>0</v>
      </c>
      <c r="G11" s="21">
        <f t="shared" si="0"/>
        <v>0</v>
      </c>
      <c r="H11" s="8">
        <v>0</v>
      </c>
      <c r="I11" s="22">
        <f t="shared" si="3"/>
        <v>0</v>
      </c>
      <c r="J11" s="29">
        <f t="shared" si="4"/>
        <v>0</v>
      </c>
    </row>
    <row r="12" spans="1:10" ht="15.75">
      <c r="A12" s="19" t="s">
        <v>4</v>
      </c>
      <c r="B12" s="20">
        <v>30096297.259349346</v>
      </c>
      <c r="C12" s="21">
        <v>7402154.177162512</v>
      </c>
      <c r="D12" s="21">
        <f t="shared" si="1"/>
        <v>37498451.43651186</v>
      </c>
      <c r="E12" s="35">
        <v>7779950.527104255</v>
      </c>
      <c r="F12" s="22">
        <f t="shared" si="2"/>
        <v>7402154.17716251</v>
      </c>
      <c r="G12" s="21">
        <f t="shared" si="0"/>
        <v>28123838.56871011</v>
      </c>
      <c r="H12" s="8">
        <v>7402337</v>
      </c>
      <c r="I12" s="22">
        <f t="shared" si="3"/>
        <v>7402337.607501524</v>
      </c>
      <c r="J12" s="29">
        <f t="shared" si="4"/>
        <v>-0.6075015235692263</v>
      </c>
    </row>
    <row r="13" spans="1:10" ht="15.75">
      <c r="A13" s="19" t="s">
        <v>5</v>
      </c>
      <c r="B13" s="20">
        <v>-23894203.618920326</v>
      </c>
      <c r="C13" s="21">
        <v>6592415.764412139</v>
      </c>
      <c r="D13" s="21">
        <f t="shared" si="1"/>
        <v>-17301787.854508188</v>
      </c>
      <c r="E13" s="35">
        <v>6928884.115851967</v>
      </c>
      <c r="F13" s="22">
        <f t="shared" si="2"/>
        <v>6592415.764412137</v>
      </c>
      <c r="G13" s="21">
        <f t="shared" si="0"/>
        <v>-12976340.886879057</v>
      </c>
      <c r="H13" s="8">
        <v>6592579</v>
      </c>
      <c r="I13" s="22">
        <f t="shared" si="3"/>
        <v>6592579.128890861</v>
      </c>
      <c r="J13" s="29">
        <f t="shared" si="4"/>
        <v>-0.12889086082577705</v>
      </c>
    </row>
    <row r="14" spans="1:10" ht="15.75">
      <c r="A14" s="19" t="s">
        <v>6</v>
      </c>
      <c r="B14" s="20">
        <v>-28272074.14116478</v>
      </c>
      <c r="C14" s="21">
        <v>5823573.2310936</v>
      </c>
      <c r="D14" s="21">
        <f t="shared" si="1"/>
        <v>-22448500.91007118</v>
      </c>
      <c r="E14" s="35">
        <v>6120800.856683127</v>
      </c>
      <c r="F14" s="22">
        <f t="shared" si="2"/>
        <v>5823573.231093599</v>
      </c>
      <c r="G14" s="21">
        <f t="shared" si="0"/>
        <v>-16836375.677360814</v>
      </c>
      <c r="H14" s="8">
        <v>5823718</v>
      </c>
      <c r="I14" s="22">
        <f t="shared" si="3"/>
        <v>5823717.543139321</v>
      </c>
      <c r="J14" s="29">
        <f t="shared" si="4"/>
        <v>0.45686067920178175</v>
      </c>
    </row>
    <row r="15" spans="1:10" ht="15.75">
      <c r="A15" s="19" t="s">
        <v>7</v>
      </c>
      <c r="B15" s="20">
        <v>-6948790.773357153</v>
      </c>
      <c r="C15" s="21">
        <v>1185980.5035232755</v>
      </c>
      <c r="D15" s="21">
        <f t="shared" si="1"/>
        <v>-5762810.269833878</v>
      </c>
      <c r="E15" s="35">
        <v>1246511.4104200187</v>
      </c>
      <c r="F15" s="22">
        <f t="shared" si="2"/>
        <v>1185980.5035232753</v>
      </c>
      <c r="G15" s="21">
        <f t="shared" si="0"/>
        <v>-4322107.70104241</v>
      </c>
      <c r="H15" s="8">
        <v>1186010</v>
      </c>
      <c r="I15" s="22">
        <f t="shared" si="3"/>
        <v>1186009.8929146088</v>
      </c>
      <c r="J15" s="29">
        <f t="shared" si="4"/>
        <v>0.1070853911805898</v>
      </c>
    </row>
    <row r="16" spans="1:10" ht="15.75">
      <c r="A16" s="19" t="s">
        <v>8</v>
      </c>
      <c r="B16" s="20">
        <v>-21528627.624405146</v>
      </c>
      <c r="C16" s="21">
        <v>1676731.0567053207</v>
      </c>
      <c r="D16" s="21">
        <f t="shared" si="1"/>
        <v>-19851896.567699824</v>
      </c>
      <c r="E16" s="35">
        <v>1762309.2354214059</v>
      </c>
      <c r="F16" s="22">
        <f t="shared" si="2"/>
        <v>1676731.0567053203</v>
      </c>
      <c r="G16" s="21">
        <f t="shared" si="0"/>
        <v>-14888922.421182917</v>
      </c>
      <c r="H16" s="8">
        <v>1676772</v>
      </c>
      <c r="I16" s="22">
        <f t="shared" si="3"/>
        <v>1676772.6072241021</v>
      </c>
      <c r="J16" s="29">
        <f t="shared" si="4"/>
        <v>-0.6072241021320224</v>
      </c>
    </row>
    <row r="17" spans="1:10" ht="15.75">
      <c r="A17" s="19" t="s">
        <v>9</v>
      </c>
      <c r="B17" s="20">
        <v>109116857.39118958</v>
      </c>
      <c r="C17" s="21">
        <v>36078344.83476668</v>
      </c>
      <c r="D17" s="21">
        <f t="shared" si="1"/>
        <v>145195202.22595626</v>
      </c>
      <c r="E17" s="35">
        <v>37919736.76801864</v>
      </c>
      <c r="F17" s="22">
        <f t="shared" si="2"/>
        <v>36078344.83476667</v>
      </c>
      <c r="G17" s="21">
        <f t="shared" si="0"/>
        <v>108896401.63588202</v>
      </c>
      <c r="H17" s="8">
        <v>36079239</v>
      </c>
      <c r="I17" s="22">
        <f t="shared" si="3"/>
        <v>36079238.88031958</v>
      </c>
      <c r="J17" s="29">
        <f t="shared" si="4"/>
        <v>0.11968041956424713</v>
      </c>
    </row>
    <row r="18" spans="1:10" ht="15.75">
      <c r="A18" s="19" t="s">
        <v>10</v>
      </c>
      <c r="B18" s="20">
        <v>-16190960.160737753</v>
      </c>
      <c r="C18" s="21">
        <v>1046934.5134550293</v>
      </c>
      <c r="D18" s="21">
        <f t="shared" si="1"/>
        <v>-15144025.647282723</v>
      </c>
      <c r="E18" s="35">
        <v>1100368.6933362924</v>
      </c>
      <c r="F18" s="22">
        <f t="shared" si="2"/>
        <v>1046934.5134550291</v>
      </c>
      <c r="G18" s="21">
        <f t="shared" si="0"/>
        <v>-11358019.231959071</v>
      </c>
      <c r="H18" s="8">
        <v>1046961</v>
      </c>
      <c r="I18" s="22">
        <f t="shared" si="3"/>
        <v>1046960.4571935857</v>
      </c>
      <c r="J18" s="29">
        <f t="shared" si="4"/>
        <v>0.5428064143052325</v>
      </c>
    </row>
    <row r="19" spans="1:10" ht="15.75">
      <c r="A19" s="19" t="s">
        <v>11</v>
      </c>
      <c r="B19" s="20">
        <v>195278.79291146994</v>
      </c>
      <c r="C19" s="21">
        <v>0</v>
      </c>
      <c r="D19" s="21">
        <f t="shared" si="1"/>
        <v>195278.79291146994</v>
      </c>
      <c r="E19" s="35">
        <v>0</v>
      </c>
      <c r="F19" s="22">
        <f t="shared" si="2"/>
        <v>0</v>
      </c>
      <c r="G19" s="21">
        <f t="shared" si="0"/>
        <v>146459.09463843243</v>
      </c>
      <c r="H19" s="8">
        <v>0</v>
      </c>
      <c r="I19" s="22">
        <f t="shared" si="3"/>
        <v>0</v>
      </c>
      <c r="J19" s="29">
        <f t="shared" si="4"/>
        <v>0</v>
      </c>
    </row>
    <row r="20" spans="1:10" ht="15.75">
      <c r="A20" s="19" t="s">
        <v>12</v>
      </c>
      <c r="B20" s="20">
        <v>364152231.1117811</v>
      </c>
      <c r="C20" s="21">
        <v>15883959.571325524</v>
      </c>
      <c r="D20" s="21">
        <f t="shared" si="1"/>
        <v>380036190.68310666</v>
      </c>
      <c r="E20" s="35">
        <v>16694656.26921156</v>
      </c>
      <c r="F20" s="22">
        <f t="shared" si="2"/>
        <v>15883959.57132552</v>
      </c>
      <c r="G20" s="21">
        <f t="shared" si="0"/>
        <v>285027142.92442364</v>
      </c>
      <c r="H20" s="8">
        <v>15884353</v>
      </c>
      <c r="I20" s="22">
        <f t="shared" si="3"/>
        <v>15884353.186483933</v>
      </c>
      <c r="J20" s="29">
        <f t="shared" si="4"/>
        <v>-0.18648393265902996</v>
      </c>
    </row>
    <row r="21" spans="1:10" ht="15.75">
      <c r="A21" s="19" t="s">
        <v>13</v>
      </c>
      <c r="B21" s="20">
        <v>146504729.30886173</v>
      </c>
      <c r="C21" s="21">
        <v>10894662.280641401</v>
      </c>
      <c r="D21" s="21">
        <f t="shared" si="1"/>
        <v>157399391.58950314</v>
      </c>
      <c r="E21" s="35">
        <v>11450711.715030793</v>
      </c>
      <c r="F21" s="22">
        <f t="shared" si="2"/>
        <v>10894662.280641397</v>
      </c>
      <c r="G21" s="21">
        <f t="shared" si="0"/>
        <v>118049543.65571922</v>
      </c>
      <c r="H21" s="8">
        <v>10894933</v>
      </c>
      <c r="I21" s="22">
        <f t="shared" si="3"/>
        <v>10894932.25767075</v>
      </c>
      <c r="J21" s="29">
        <f t="shared" si="4"/>
        <v>0.7423292491585016</v>
      </c>
    </row>
    <row r="22" spans="1:10" ht="15.75">
      <c r="A22" s="23" t="s">
        <v>14</v>
      </c>
      <c r="B22" s="20">
        <v>7322837.899576664</v>
      </c>
      <c r="C22" s="21">
        <v>0</v>
      </c>
      <c r="D22" s="21">
        <f t="shared" si="1"/>
        <v>7322837.899576664</v>
      </c>
      <c r="E22" s="35">
        <v>0</v>
      </c>
      <c r="F22" s="22">
        <f t="shared" si="2"/>
        <v>0</v>
      </c>
      <c r="G22" s="21">
        <f t="shared" si="0"/>
        <v>5492128.4229886485</v>
      </c>
      <c r="H22" s="8">
        <v>0</v>
      </c>
      <c r="I22" s="22">
        <f t="shared" si="3"/>
        <v>0</v>
      </c>
      <c r="J22" s="29">
        <f t="shared" si="4"/>
        <v>0</v>
      </c>
    </row>
    <row r="23" spans="1:10" ht="15.75">
      <c r="A23" s="23" t="s">
        <v>15</v>
      </c>
      <c r="B23" s="20">
        <v>67326751.47813511</v>
      </c>
      <c r="C23" s="21">
        <v>220837.74893192027</v>
      </c>
      <c r="D23" s="21">
        <f t="shared" si="1"/>
        <v>67547589.22706702</v>
      </c>
      <c r="E23" s="35">
        <v>232109.02125062418</v>
      </c>
      <c r="F23" s="22">
        <f t="shared" si="2"/>
        <v>220837.7489319202</v>
      </c>
      <c r="G23" s="21">
        <f t="shared" si="0"/>
        <v>50660691.904675804</v>
      </c>
      <c r="H23" s="8">
        <v>220843</v>
      </c>
      <c r="I23" s="22">
        <f t="shared" si="3"/>
        <v>220843.221439272</v>
      </c>
      <c r="J23" s="29">
        <f t="shared" si="4"/>
        <v>-0.22143927199067548</v>
      </c>
    </row>
    <row r="24" spans="1:10" ht="15.75">
      <c r="A24" s="19" t="s">
        <v>16</v>
      </c>
      <c r="B24" s="20">
        <v>113935487.84170532</v>
      </c>
      <c r="C24" s="21">
        <v>11622608.9345281</v>
      </c>
      <c r="D24" s="21">
        <f t="shared" si="1"/>
        <v>125558096.77623342</v>
      </c>
      <c r="E24" s="35">
        <v>12215811.822116183</v>
      </c>
      <c r="F24" s="22">
        <f t="shared" si="2"/>
        <v>11622608.934528096</v>
      </c>
      <c r="G24" s="21">
        <f t="shared" si="0"/>
        <v>94168572.55313218</v>
      </c>
      <c r="H24" s="8">
        <v>11622897</v>
      </c>
      <c r="I24" s="22">
        <f t="shared" si="3"/>
        <v>11622896.950563166</v>
      </c>
      <c r="J24" s="29">
        <f t="shared" si="4"/>
        <v>0.04943683370947838</v>
      </c>
    </row>
    <row r="25" spans="1:10" ht="15.75">
      <c r="A25" s="19" t="s">
        <v>17</v>
      </c>
      <c r="B25" s="20">
        <v>32160489.898480892</v>
      </c>
      <c r="C25" s="21">
        <v>965142.7545913551</v>
      </c>
      <c r="D25" s="21">
        <f t="shared" si="1"/>
        <v>33125632.653072245</v>
      </c>
      <c r="E25" s="35">
        <v>1014402.3891693945</v>
      </c>
      <c r="F25" s="22">
        <f t="shared" si="2"/>
        <v>965142.754591355</v>
      </c>
      <c r="G25" s="21">
        <f t="shared" si="0"/>
        <v>24844224.48214188</v>
      </c>
      <c r="H25" s="8">
        <v>965167</v>
      </c>
      <c r="I25" s="22">
        <f t="shared" si="3"/>
        <v>965166.6714753368</v>
      </c>
      <c r="J25" s="29">
        <f t="shared" si="4"/>
        <v>0.32852466322947294</v>
      </c>
    </row>
    <row r="26" spans="1:10" ht="15.75">
      <c r="A26" s="24"/>
      <c r="B26" s="25"/>
      <c r="C26" s="21"/>
      <c r="D26" s="21">
        <f t="shared" si="1"/>
        <v>0</v>
      </c>
      <c r="E26" s="35"/>
      <c r="G26" s="21"/>
      <c r="H26" s="1"/>
      <c r="J26" s="29"/>
    </row>
    <row r="27" spans="1:10" ht="15.75">
      <c r="A27" s="24"/>
      <c r="B27" s="25"/>
      <c r="C27" s="21"/>
      <c r="D27" s="21"/>
      <c r="E27" s="34"/>
      <c r="G27" s="21"/>
      <c r="H27" s="4">
        <f>SUM(H5:H26)</f>
        <v>147416940</v>
      </c>
      <c r="I27" s="4">
        <f>SUM(I5:I26)</f>
        <v>147416939.99999997</v>
      </c>
      <c r="J27" s="29">
        <f t="shared" si="4"/>
        <v>0</v>
      </c>
    </row>
    <row r="28" spans="1:7" ht="13.5" thickBot="1">
      <c r="A28" s="24"/>
      <c r="B28" s="26">
        <f>SUM(B5:B27)</f>
        <v>885500511.4918983</v>
      </c>
      <c r="C28" s="27">
        <v>147413286.99999997</v>
      </c>
      <c r="D28" s="27">
        <f>SUM(D5:D27)</f>
        <v>1032913798.4918983</v>
      </c>
      <c r="E28" s="28">
        <f>SUM(E5:E27)</f>
        <v>154937070.00000003</v>
      </c>
      <c r="F28" s="28">
        <f>SUM(F5:F27)</f>
        <v>147413286.9999999</v>
      </c>
      <c r="G28" s="28">
        <f>SUM(G5:G27)</f>
        <v>774685348.63</v>
      </c>
    </row>
    <row r="29" spans="5:8" ht="13.5" thickBot="1">
      <c r="E29" s="36">
        <f>+E28*1936.27/1000</f>
        <v>300000000.5289</v>
      </c>
      <c r="G29" s="27">
        <f>774685348.63</f>
        <v>774685348.63</v>
      </c>
      <c r="H29" s="29">
        <f>+H27+B28</f>
        <v>1032917451.4918983</v>
      </c>
    </row>
    <row r="30" spans="4:8" ht="12.75">
      <c r="D30">
        <f>+D28*1936.27/1000</f>
        <v>2000000000.605908</v>
      </c>
      <c r="H30">
        <f>+H29*1936.27/1000</f>
        <v>2000007073.800218</v>
      </c>
    </row>
  </sheetData>
  <mergeCells count="1">
    <mergeCell ref="A1:E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Urru</dc:creator>
  <cp:keywords/>
  <dc:description/>
  <cp:lastModifiedBy>valentinic</cp:lastModifiedBy>
  <cp:lastPrinted>2005-06-09T11:29:07Z</cp:lastPrinted>
  <dcterms:created xsi:type="dcterms:W3CDTF">2002-11-08T07:45:55Z</dcterms:created>
  <dcterms:modified xsi:type="dcterms:W3CDTF">2005-06-09T11:29:58Z</dcterms:modified>
  <cp:category/>
  <cp:version/>
  <cp:contentType/>
  <cp:contentStatus/>
</cp:coreProperties>
</file>