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activeTab="0"/>
  </bookViews>
  <sheets>
    <sheet name="Inv.Ti per Tab. di spesa e Reg." sheetId="1" r:id="rId1"/>
    <sheet name="Calcolo contributo" sheetId="2" r:id="rId2"/>
  </sheets>
  <definedNames>
    <definedName name="_xlnm.Print_Titles" localSheetId="1">'Calcolo contributo'!$1:$2</definedName>
    <definedName name="_xlnm.Print_Titles" localSheetId="0">'Inv.Ti per Tab. di spesa e Reg.'!$1:$2</definedName>
  </definedNames>
  <calcPr fullCalcOnLoad="1"/>
</workbook>
</file>

<file path=xl/sharedStrings.xml><?xml version="1.0" encoding="utf-8"?>
<sst xmlns="http://schemas.openxmlformats.org/spreadsheetml/2006/main" count="204" uniqueCount="67">
  <si>
    <t>Denominazione beneficiario e Distr. regionale</t>
  </si>
  <si>
    <t>1A</t>
  </si>
  <si>
    <t>2A</t>
  </si>
  <si>
    <t>3A</t>
  </si>
  <si>
    <t>4A</t>
  </si>
  <si>
    <t>5A</t>
  </si>
  <si>
    <t>Totale</t>
  </si>
  <si>
    <t>AGRIFAP SAS DI U. BIASIN &amp; C.</t>
  </si>
  <si>
    <t xml:space="preserve">     TOSCANA</t>
  </si>
  <si>
    <t xml:space="preserve">     UMBRIA</t>
  </si>
  <si>
    <t xml:space="preserve">     VENETO</t>
  </si>
  <si>
    <t>AZIENDA AGRARIA BIANCARELLI GIUSEPPE</t>
  </si>
  <si>
    <t>AZIENDA AGRARIA DI SPRUGLIANO S.S. di MB Sala</t>
  </si>
  <si>
    <t>AZIENDA AGRARIA ERCOLI ANGELA E TOSTI GIOVANNI BATTISTA S.S.</t>
  </si>
  <si>
    <t>AZIENDA AGRARIA FRATELLI ALBERATI S.S</t>
  </si>
  <si>
    <t>AZIENDA AGRARIA LUCHETTI BASILIO E CLAUDIO S.S.</t>
  </si>
  <si>
    <t>AZIENDA AGRARIA MARCUCCI GIANCARLO</t>
  </si>
  <si>
    <t>AZIENDA AGRARIA PIZZI GIORGIO MARIA</t>
  </si>
  <si>
    <t>AZIENDA AGRARIA TREMI ADELE "TENUTA BAGNARA" S.S.</t>
  </si>
  <si>
    <t>AZIENDA AGRICOLA DI MEMMO PARIDE</t>
  </si>
  <si>
    <t xml:space="preserve">     MOLISE</t>
  </si>
  <si>
    <t>AZIENDA AGRITURISTICA IL FELCINO</t>
  </si>
  <si>
    <t>BACHETONI ROSSI VACCARI ANTONIO</t>
  </si>
  <si>
    <t>BARBETTI GIUSEPPE</t>
  </si>
  <si>
    <t>CASEIFICIO SOCIALE COLFIORITO Scrl</t>
  </si>
  <si>
    <t>CASOLI MAURIZIO</t>
  </si>
  <si>
    <t>CIC CARNI Srl</t>
  </si>
  <si>
    <t xml:space="preserve">     ABRUZZO</t>
  </si>
  <si>
    <t xml:space="preserve">     CAMPANIA</t>
  </si>
  <si>
    <t>CONSORZIO PRODUTTORI CARNE BOVINA PREGIATA DELLE RAZZE ITALIANE (C.C.B.I.)</t>
  </si>
  <si>
    <t xml:space="preserve">     EMILIA-ROMAGNA</t>
  </si>
  <si>
    <t xml:space="preserve">     LAZIO</t>
  </si>
  <si>
    <t xml:space="preserve">     MARCHE</t>
  </si>
  <si>
    <t>COOPERATIVA AGRICOLA BRACCIANTI TERRITORIO RAVENNATE</t>
  </si>
  <si>
    <t>COOPERATIVA CIMOA Scarl</t>
  </si>
  <si>
    <t>COOPERATIVA PRODUTTORI CARNE SAN NICOLO'</t>
  </si>
  <si>
    <t>D &amp; L ZOOTECNICA S.S.</t>
  </si>
  <si>
    <t>DI GIROLAMO SANTE</t>
  </si>
  <si>
    <t>FELIZIANI IVO</t>
  </si>
  <si>
    <t>IL COLLE  PICCOLA SOCIETA' COOPERATIVA</t>
  </si>
  <si>
    <t>MATTATOIO VALLE UMBRA SUD S.p.A.</t>
  </si>
  <si>
    <t>NUOVO MOLINO DI ASSISI SRL</t>
  </si>
  <si>
    <t>SAGRINI CARLO CLAUDIO</t>
  </si>
  <si>
    <t>SOLOUMBRIA SCARL</t>
  </si>
  <si>
    <t>TABARRINI LUIGI ED ANTONELLO</t>
  </si>
  <si>
    <t>TERROSI VAGNOLI LUIGI</t>
  </si>
  <si>
    <t>TIRRENIA CARNI SRL</t>
  </si>
  <si>
    <t>ABRUZZO</t>
  </si>
  <si>
    <t>CAMPANIA</t>
  </si>
  <si>
    <t>EMILIA-ROMAGNA</t>
  </si>
  <si>
    <t>LAZIO</t>
  </si>
  <si>
    <t>MARCHE</t>
  </si>
  <si>
    <t>MOLISE</t>
  </si>
  <si>
    <t>TOSCANA</t>
  </si>
  <si>
    <t>UMBRIA</t>
  </si>
  <si>
    <t>VENETO</t>
  </si>
  <si>
    <t>2A (40%)</t>
  </si>
  <si>
    <t>Tab. 1: CONSORZIO DI PRODUZIONE CARNE BOVINA - Investimenti ammissibili (Valori espressi in Euro)</t>
  </si>
  <si>
    <t>Tab. 2: CONSORZIO DI PRODUZIONE CARNE BOVINA - Contributo in conto capitale e finanziamento agevolato (Valori espressi in Euro)</t>
  </si>
  <si>
    <t>Contributo in conto capitale</t>
  </si>
  <si>
    <t>Finanziamento agevolato</t>
  </si>
  <si>
    <t>Tot. Investimenti</t>
  </si>
  <si>
    <t>Tot. contributo</t>
  </si>
  <si>
    <t>Totale investimenti</t>
  </si>
  <si>
    <t>Totale contributo</t>
  </si>
  <si>
    <t>ESL</t>
  </si>
  <si>
    <t xml:space="preserve">Denominazione beneficiario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</si>
</sst>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43" fontId="1" fillId="0" borderId="0" xfId="17" applyFont="1" applyAlignment="1">
      <alignment/>
    </xf>
    <xf numFmtId="43" fontId="2" fillId="0" borderId="0" xfId="17" applyFont="1" applyAlignment="1">
      <alignment/>
    </xf>
    <xf numFmtId="43" fontId="2" fillId="2" borderId="0" xfId="17" applyFont="1" applyFill="1" applyAlignment="1">
      <alignment/>
    </xf>
    <xf numFmtId="10" fontId="2" fillId="0" borderId="0" xfId="0" applyNumberFormat="1" applyFont="1" applyAlignment="1">
      <alignment/>
    </xf>
    <xf numFmtId="0" fontId="1" fillId="0" borderId="0" xfId="0" applyFont="1" applyAlignment="1">
      <alignment/>
    </xf>
    <xf numFmtId="43" fontId="2" fillId="0" borderId="0" xfId="0" applyNumberFormat="1" applyFont="1" applyAlignment="1">
      <alignment/>
    </xf>
    <xf numFmtId="43" fontId="1" fillId="0" borderId="0" xfId="17" applyFont="1" applyAlignment="1">
      <alignment/>
    </xf>
    <xf numFmtId="10" fontId="2" fillId="0" borderId="0" xfId="17" applyNumberFormat="1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76.421875" style="1" bestFit="1" customWidth="1"/>
    <col min="2" max="2" width="13.7109375" style="1" bestFit="1" customWidth="1"/>
    <col min="3" max="3" width="12.00390625" style="1" bestFit="1" customWidth="1"/>
    <col min="4" max="4" width="11.140625" style="1" bestFit="1" customWidth="1"/>
    <col min="5" max="5" width="5.57421875" style="1" bestFit="1" customWidth="1"/>
    <col min="6" max="6" width="10.00390625" style="1" bestFit="1" customWidth="1"/>
    <col min="7" max="7" width="13.7109375" style="1" bestFit="1" customWidth="1"/>
    <col min="8" max="16384" width="9.140625" style="1" customWidth="1"/>
  </cols>
  <sheetData>
    <row r="1" spans="1:7" ht="11.25">
      <c r="A1" s="14" t="s">
        <v>57</v>
      </c>
      <c r="B1" s="14"/>
      <c r="C1" s="14"/>
      <c r="D1" s="14"/>
      <c r="E1" s="14"/>
      <c r="F1" s="14"/>
      <c r="G1" s="14"/>
    </row>
    <row r="2" spans="1:7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1.25">
      <c r="A3" s="2" t="s">
        <v>7</v>
      </c>
      <c r="B3" s="6">
        <v>1680000</v>
      </c>
      <c r="C3" s="6">
        <v>0</v>
      </c>
      <c r="D3" s="6">
        <v>0</v>
      </c>
      <c r="E3" s="6">
        <v>0</v>
      </c>
      <c r="F3" s="6">
        <v>0</v>
      </c>
      <c r="G3" s="6">
        <v>1680000</v>
      </c>
    </row>
    <row r="4" spans="1:7" ht="11.25">
      <c r="A4" s="1" t="s">
        <v>8</v>
      </c>
      <c r="B4" s="5">
        <v>1320000</v>
      </c>
      <c r="C4" s="5">
        <v>0</v>
      </c>
      <c r="D4" s="5">
        <v>0</v>
      </c>
      <c r="E4" s="5">
        <v>0</v>
      </c>
      <c r="F4" s="5">
        <v>0</v>
      </c>
      <c r="G4" s="5">
        <v>1320000</v>
      </c>
    </row>
    <row r="5" spans="1:7" ht="11.25">
      <c r="A5" s="1" t="s">
        <v>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</row>
    <row r="6" spans="1:7" ht="11.25">
      <c r="A6" s="1" t="s">
        <v>10</v>
      </c>
      <c r="B6" s="5">
        <v>360000</v>
      </c>
      <c r="C6" s="5">
        <v>0</v>
      </c>
      <c r="D6" s="5">
        <v>0</v>
      </c>
      <c r="E6" s="5">
        <v>0</v>
      </c>
      <c r="F6" s="5">
        <v>0</v>
      </c>
      <c r="G6" s="5">
        <v>360000</v>
      </c>
    </row>
    <row r="7" spans="1:7" ht="11.25">
      <c r="A7" s="2" t="s">
        <v>11</v>
      </c>
      <c r="B7" s="6">
        <v>80000</v>
      </c>
      <c r="C7" s="6">
        <v>0</v>
      </c>
      <c r="D7" s="6">
        <v>0</v>
      </c>
      <c r="E7" s="6">
        <v>0</v>
      </c>
      <c r="F7" s="6">
        <v>0</v>
      </c>
      <c r="G7" s="6">
        <v>80000</v>
      </c>
    </row>
    <row r="8" spans="1:7" ht="11.25">
      <c r="A8" s="1" t="s">
        <v>9</v>
      </c>
      <c r="B8" s="5">
        <v>80000</v>
      </c>
      <c r="C8" s="5">
        <v>0</v>
      </c>
      <c r="D8" s="5">
        <v>0</v>
      </c>
      <c r="E8" s="5">
        <v>0</v>
      </c>
      <c r="F8" s="5">
        <v>0</v>
      </c>
      <c r="G8" s="5">
        <v>80000</v>
      </c>
    </row>
    <row r="9" spans="1:7" ht="11.25">
      <c r="A9" s="2" t="s">
        <v>12</v>
      </c>
      <c r="B9" s="6">
        <v>97800</v>
      </c>
      <c r="C9" s="6">
        <v>0</v>
      </c>
      <c r="D9" s="6">
        <v>0</v>
      </c>
      <c r="E9" s="6">
        <v>0</v>
      </c>
      <c r="F9" s="6">
        <v>0</v>
      </c>
      <c r="G9" s="6">
        <v>97800</v>
      </c>
    </row>
    <row r="10" spans="1:7" ht="11.25">
      <c r="A10" s="1" t="s">
        <v>9</v>
      </c>
      <c r="B10" s="5">
        <v>97800</v>
      </c>
      <c r="C10" s="5">
        <v>0</v>
      </c>
      <c r="D10" s="5">
        <v>0</v>
      </c>
      <c r="E10" s="5">
        <v>0</v>
      </c>
      <c r="F10" s="5">
        <v>0</v>
      </c>
      <c r="G10" s="5">
        <v>97800</v>
      </c>
    </row>
    <row r="11" spans="1:7" ht="11.25">
      <c r="A11" s="2" t="s">
        <v>13</v>
      </c>
      <c r="B11" s="6">
        <v>294295</v>
      </c>
      <c r="C11" s="6">
        <v>0</v>
      </c>
      <c r="D11" s="6">
        <v>0</v>
      </c>
      <c r="E11" s="6">
        <v>0</v>
      </c>
      <c r="F11" s="6">
        <v>0</v>
      </c>
      <c r="G11" s="6">
        <v>294295</v>
      </c>
    </row>
    <row r="12" spans="1:7" ht="11.25">
      <c r="A12" s="1" t="s">
        <v>9</v>
      </c>
      <c r="B12" s="5">
        <v>294295</v>
      </c>
      <c r="C12" s="5">
        <v>0</v>
      </c>
      <c r="D12" s="5">
        <v>0</v>
      </c>
      <c r="E12" s="5">
        <v>0</v>
      </c>
      <c r="F12" s="5">
        <v>0</v>
      </c>
      <c r="G12" s="5">
        <v>294295</v>
      </c>
    </row>
    <row r="13" spans="1:7" ht="11.25">
      <c r="A13" s="2" t="s">
        <v>14</v>
      </c>
      <c r="B13" s="6">
        <v>25000</v>
      </c>
      <c r="C13" s="6">
        <v>0</v>
      </c>
      <c r="D13" s="6">
        <v>0</v>
      </c>
      <c r="E13" s="6">
        <v>0</v>
      </c>
      <c r="F13" s="6">
        <v>0</v>
      </c>
      <c r="G13" s="6">
        <v>25000</v>
      </c>
    </row>
    <row r="14" spans="1:7" ht="11.25">
      <c r="A14" s="1" t="s">
        <v>9</v>
      </c>
      <c r="B14" s="5">
        <v>25000</v>
      </c>
      <c r="C14" s="5">
        <v>0</v>
      </c>
      <c r="D14" s="5">
        <v>0</v>
      </c>
      <c r="E14" s="5">
        <v>0</v>
      </c>
      <c r="F14" s="5">
        <v>0</v>
      </c>
      <c r="G14" s="5">
        <v>25000</v>
      </c>
    </row>
    <row r="15" spans="1:7" ht="11.25">
      <c r="A15" s="2" t="s">
        <v>15</v>
      </c>
      <c r="B15" s="6">
        <v>128756</v>
      </c>
      <c r="C15" s="6">
        <v>0</v>
      </c>
      <c r="D15" s="6">
        <v>0</v>
      </c>
      <c r="E15" s="6">
        <v>0</v>
      </c>
      <c r="F15" s="6">
        <v>0</v>
      </c>
      <c r="G15" s="6">
        <v>128756</v>
      </c>
    </row>
    <row r="16" spans="1:7" ht="11.25">
      <c r="A16" s="1" t="s">
        <v>9</v>
      </c>
      <c r="B16" s="5">
        <v>128756</v>
      </c>
      <c r="C16" s="5">
        <v>0</v>
      </c>
      <c r="D16" s="5">
        <v>0</v>
      </c>
      <c r="E16" s="5">
        <v>0</v>
      </c>
      <c r="F16" s="5">
        <v>0</v>
      </c>
      <c r="G16" s="5">
        <v>128756</v>
      </c>
    </row>
    <row r="17" spans="1:7" ht="11.25">
      <c r="A17" s="2" t="s">
        <v>16</v>
      </c>
      <c r="B17" s="6">
        <v>69000</v>
      </c>
      <c r="C17" s="6">
        <v>0</v>
      </c>
      <c r="D17" s="6">
        <v>0</v>
      </c>
      <c r="E17" s="6">
        <v>0</v>
      </c>
      <c r="F17" s="6">
        <v>0</v>
      </c>
      <c r="G17" s="6">
        <v>69000</v>
      </c>
    </row>
    <row r="18" spans="1:7" ht="11.25">
      <c r="A18" s="1" t="s">
        <v>9</v>
      </c>
      <c r="B18" s="5">
        <v>69000</v>
      </c>
      <c r="C18" s="5">
        <v>0</v>
      </c>
      <c r="D18" s="5">
        <v>0</v>
      </c>
      <c r="E18" s="5">
        <v>0</v>
      </c>
      <c r="F18" s="5">
        <v>0</v>
      </c>
      <c r="G18" s="5">
        <v>69000</v>
      </c>
    </row>
    <row r="19" spans="1:7" ht="11.25">
      <c r="A19" s="2" t="s">
        <v>17</v>
      </c>
      <c r="B19" s="6">
        <v>499370</v>
      </c>
      <c r="C19" s="6">
        <v>0</v>
      </c>
      <c r="D19" s="6">
        <v>0</v>
      </c>
      <c r="E19" s="6">
        <v>0</v>
      </c>
      <c r="F19" s="6">
        <v>0</v>
      </c>
      <c r="G19" s="6">
        <v>499370</v>
      </c>
    </row>
    <row r="20" spans="1:7" ht="11.25">
      <c r="A20" s="1" t="s">
        <v>9</v>
      </c>
      <c r="B20" s="5">
        <v>499370</v>
      </c>
      <c r="C20" s="5">
        <v>0</v>
      </c>
      <c r="D20" s="5">
        <v>0</v>
      </c>
      <c r="E20" s="5">
        <v>0</v>
      </c>
      <c r="F20" s="5">
        <v>0</v>
      </c>
      <c r="G20" s="5">
        <v>499370</v>
      </c>
    </row>
    <row r="21" spans="1:7" ht="11.25">
      <c r="A21" s="2" t="s">
        <v>18</v>
      </c>
      <c r="B21" s="6">
        <v>82715.96</v>
      </c>
      <c r="C21" s="6">
        <v>0</v>
      </c>
      <c r="D21" s="6">
        <v>0</v>
      </c>
      <c r="E21" s="6">
        <v>0</v>
      </c>
      <c r="F21" s="6">
        <v>0</v>
      </c>
      <c r="G21" s="6">
        <v>82715.96</v>
      </c>
    </row>
    <row r="22" spans="1:7" ht="11.25">
      <c r="A22" s="1" t="s">
        <v>9</v>
      </c>
      <c r="B22" s="5">
        <v>82715.96</v>
      </c>
      <c r="C22" s="5">
        <v>0</v>
      </c>
      <c r="D22" s="5">
        <v>0</v>
      </c>
      <c r="E22" s="5">
        <v>0</v>
      </c>
      <c r="F22" s="5">
        <v>0</v>
      </c>
      <c r="G22" s="5">
        <v>82715.96</v>
      </c>
    </row>
    <row r="23" spans="1:7" ht="11.25">
      <c r="A23" s="2" t="s">
        <v>19</v>
      </c>
      <c r="B23" s="6">
        <v>218600</v>
      </c>
      <c r="C23" s="6">
        <v>0</v>
      </c>
      <c r="D23" s="6">
        <v>0</v>
      </c>
      <c r="E23" s="6">
        <v>0</v>
      </c>
      <c r="F23" s="6">
        <v>0</v>
      </c>
      <c r="G23" s="6">
        <v>218600</v>
      </c>
    </row>
    <row r="24" spans="1:7" ht="11.25">
      <c r="A24" s="1" t="s">
        <v>20</v>
      </c>
      <c r="B24" s="5">
        <v>218600</v>
      </c>
      <c r="C24" s="5">
        <v>0</v>
      </c>
      <c r="D24" s="5">
        <v>0</v>
      </c>
      <c r="E24" s="5">
        <v>0</v>
      </c>
      <c r="F24" s="5">
        <v>0</v>
      </c>
      <c r="G24" s="5">
        <v>218600</v>
      </c>
    </row>
    <row r="25" spans="1:7" ht="11.25">
      <c r="A25" s="2" t="s">
        <v>21</v>
      </c>
      <c r="B25" s="6">
        <v>104654</v>
      </c>
      <c r="C25" s="6">
        <v>0</v>
      </c>
      <c r="D25" s="6">
        <v>0</v>
      </c>
      <c r="E25" s="6">
        <v>0</v>
      </c>
      <c r="F25" s="6">
        <v>0</v>
      </c>
      <c r="G25" s="6">
        <v>104654</v>
      </c>
    </row>
    <row r="26" spans="1:7" ht="11.25">
      <c r="A26" s="1" t="s">
        <v>9</v>
      </c>
      <c r="B26" s="5">
        <v>104654</v>
      </c>
      <c r="C26" s="5">
        <v>0</v>
      </c>
      <c r="D26" s="5">
        <v>0</v>
      </c>
      <c r="E26" s="5">
        <v>0</v>
      </c>
      <c r="F26" s="5">
        <v>0</v>
      </c>
      <c r="G26" s="5">
        <v>104654</v>
      </c>
    </row>
    <row r="27" spans="1:7" ht="11.25">
      <c r="A27" s="2" t="s">
        <v>22</v>
      </c>
      <c r="B27" s="6">
        <v>197616</v>
      </c>
      <c r="C27" s="6">
        <v>0</v>
      </c>
      <c r="D27" s="6">
        <v>0</v>
      </c>
      <c r="E27" s="6">
        <v>0</v>
      </c>
      <c r="F27" s="6">
        <v>0</v>
      </c>
      <c r="G27" s="6">
        <v>197616</v>
      </c>
    </row>
    <row r="28" spans="1:7" ht="11.25">
      <c r="A28" s="1" t="s">
        <v>9</v>
      </c>
      <c r="B28" s="5">
        <v>197616</v>
      </c>
      <c r="C28" s="5">
        <v>0</v>
      </c>
      <c r="D28" s="5">
        <v>0</v>
      </c>
      <c r="E28" s="5">
        <v>0</v>
      </c>
      <c r="F28" s="5">
        <v>0</v>
      </c>
      <c r="G28" s="5">
        <v>197616</v>
      </c>
    </row>
    <row r="29" spans="1:7" ht="11.25">
      <c r="A29" s="2" t="s">
        <v>23</v>
      </c>
      <c r="B29" s="6">
        <v>72208</v>
      </c>
      <c r="C29" s="6">
        <v>0</v>
      </c>
      <c r="D29" s="6">
        <v>0</v>
      </c>
      <c r="E29" s="6">
        <v>0</v>
      </c>
      <c r="F29" s="6">
        <v>0</v>
      </c>
      <c r="G29" s="6">
        <v>72208</v>
      </c>
    </row>
    <row r="30" spans="1:7" ht="11.25">
      <c r="A30" s="1" t="s">
        <v>9</v>
      </c>
      <c r="B30" s="5">
        <v>72208</v>
      </c>
      <c r="C30" s="5">
        <v>0</v>
      </c>
      <c r="D30" s="5">
        <v>0</v>
      </c>
      <c r="E30" s="5">
        <v>0</v>
      </c>
      <c r="F30" s="5">
        <v>0</v>
      </c>
      <c r="G30" s="5">
        <v>72208</v>
      </c>
    </row>
    <row r="31" spans="1:7" ht="11.25">
      <c r="A31" s="2" t="s">
        <v>24</v>
      </c>
      <c r="B31" s="6">
        <v>0</v>
      </c>
      <c r="C31" s="6">
        <v>0</v>
      </c>
      <c r="D31" s="6">
        <v>60000</v>
      </c>
      <c r="E31" s="6">
        <v>0</v>
      </c>
      <c r="F31" s="6">
        <v>0</v>
      </c>
      <c r="G31" s="6">
        <v>60000</v>
      </c>
    </row>
    <row r="32" spans="1:7" ht="11.25">
      <c r="A32" s="1" t="s">
        <v>9</v>
      </c>
      <c r="B32" s="5">
        <v>0</v>
      </c>
      <c r="C32" s="5">
        <v>0</v>
      </c>
      <c r="D32" s="5">
        <v>60000</v>
      </c>
      <c r="E32" s="5">
        <v>0</v>
      </c>
      <c r="F32" s="5">
        <v>0</v>
      </c>
      <c r="G32" s="5">
        <v>60000</v>
      </c>
    </row>
    <row r="33" spans="1:7" ht="11.25">
      <c r="A33" s="2" t="s">
        <v>25</v>
      </c>
      <c r="B33" s="6">
        <v>289047</v>
      </c>
      <c r="C33" s="6">
        <v>0</v>
      </c>
      <c r="D33" s="6">
        <v>0</v>
      </c>
      <c r="E33" s="6">
        <v>0</v>
      </c>
      <c r="F33" s="6">
        <v>0</v>
      </c>
      <c r="G33" s="6">
        <v>289047</v>
      </c>
    </row>
    <row r="34" spans="1:7" ht="11.25">
      <c r="A34" s="1" t="s">
        <v>9</v>
      </c>
      <c r="B34" s="5">
        <v>289047</v>
      </c>
      <c r="C34" s="5">
        <v>0</v>
      </c>
      <c r="D34" s="5">
        <v>0</v>
      </c>
      <c r="E34" s="5">
        <v>0</v>
      </c>
      <c r="F34" s="5">
        <v>0</v>
      </c>
      <c r="G34" s="5">
        <v>289047</v>
      </c>
    </row>
    <row r="35" spans="1:7" ht="11.25">
      <c r="A35" s="2" t="s">
        <v>26</v>
      </c>
      <c r="B35" s="6">
        <v>0</v>
      </c>
      <c r="C35" s="6">
        <v>250000</v>
      </c>
      <c r="D35" s="6">
        <v>0</v>
      </c>
      <c r="E35" s="6">
        <v>0</v>
      </c>
      <c r="F35" s="6">
        <v>0</v>
      </c>
      <c r="G35" s="6">
        <v>250000</v>
      </c>
    </row>
    <row r="36" spans="1:7" ht="11.25">
      <c r="A36" s="1" t="s">
        <v>27</v>
      </c>
      <c r="B36" s="5">
        <v>0</v>
      </c>
      <c r="C36" s="5">
        <v>240000</v>
      </c>
      <c r="D36" s="5">
        <v>0</v>
      </c>
      <c r="E36" s="5">
        <v>0</v>
      </c>
      <c r="F36" s="5">
        <v>0</v>
      </c>
      <c r="G36" s="5">
        <v>240000</v>
      </c>
    </row>
    <row r="37" spans="1:7" ht="11.25">
      <c r="A37" s="1" t="s">
        <v>28</v>
      </c>
      <c r="B37" s="5">
        <v>0</v>
      </c>
      <c r="C37" s="5">
        <v>5000</v>
      </c>
      <c r="D37" s="5">
        <v>0</v>
      </c>
      <c r="E37" s="5">
        <v>0</v>
      </c>
      <c r="F37" s="5">
        <v>0</v>
      </c>
      <c r="G37" s="5">
        <v>5000</v>
      </c>
    </row>
    <row r="38" spans="1:7" ht="11.25">
      <c r="A38" s="1" t="s">
        <v>20</v>
      </c>
      <c r="B38" s="5">
        <v>0</v>
      </c>
      <c r="C38" s="5">
        <v>5000</v>
      </c>
      <c r="D38" s="5">
        <v>0</v>
      </c>
      <c r="E38" s="5">
        <v>0</v>
      </c>
      <c r="F38" s="5">
        <v>0</v>
      </c>
      <c r="G38" s="5">
        <v>5000</v>
      </c>
    </row>
    <row r="39" spans="1:7" ht="11.25">
      <c r="A39" s="2" t="s">
        <v>29</v>
      </c>
      <c r="B39" s="6">
        <v>0</v>
      </c>
      <c r="C39" s="6">
        <v>0</v>
      </c>
      <c r="D39" s="6">
        <v>145000</v>
      </c>
      <c r="E39" s="6">
        <v>0</v>
      </c>
      <c r="F39" s="6">
        <v>599999.99999</v>
      </c>
      <c r="G39" s="6">
        <v>744999.99999</v>
      </c>
    </row>
    <row r="40" spans="1:7" ht="11.25">
      <c r="A40" s="1" t="s">
        <v>27</v>
      </c>
      <c r="B40" s="5">
        <v>0</v>
      </c>
      <c r="C40" s="5">
        <v>0</v>
      </c>
      <c r="D40" s="5">
        <v>10875</v>
      </c>
      <c r="E40" s="5">
        <v>0</v>
      </c>
      <c r="F40" s="5">
        <v>44999.99999925</v>
      </c>
      <c r="G40" s="5">
        <v>55874.99999925</v>
      </c>
    </row>
    <row r="41" spans="1:7" ht="11.25">
      <c r="A41" s="1" t="s">
        <v>28</v>
      </c>
      <c r="B41" s="5">
        <v>0</v>
      </c>
      <c r="C41" s="5">
        <v>0</v>
      </c>
      <c r="D41" s="5">
        <v>14500</v>
      </c>
      <c r="E41" s="5">
        <v>0</v>
      </c>
      <c r="F41" s="5">
        <v>59999.99999900001</v>
      </c>
      <c r="G41" s="5">
        <v>74499.999999</v>
      </c>
    </row>
    <row r="42" spans="1:7" ht="11.25">
      <c r="A42" s="1" t="s">
        <v>30</v>
      </c>
      <c r="B42" s="5">
        <v>0</v>
      </c>
      <c r="C42" s="5">
        <v>0</v>
      </c>
      <c r="D42" s="5">
        <v>20880</v>
      </c>
      <c r="E42" s="5">
        <v>0</v>
      </c>
      <c r="F42" s="5">
        <v>86399.99999856002</v>
      </c>
      <c r="G42" s="5">
        <v>107279.99999856002</v>
      </c>
    </row>
    <row r="43" spans="1:7" ht="11.25">
      <c r="A43" s="1" t="s">
        <v>31</v>
      </c>
      <c r="B43" s="5">
        <v>0</v>
      </c>
      <c r="C43" s="5">
        <v>0</v>
      </c>
      <c r="D43" s="5">
        <v>3335</v>
      </c>
      <c r="E43" s="5">
        <v>0</v>
      </c>
      <c r="F43" s="5">
        <v>13799.999999770002</v>
      </c>
      <c r="G43" s="5">
        <v>17134.99999977</v>
      </c>
    </row>
    <row r="44" spans="1:7" ht="11.25">
      <c r="A44" s="1" t="s">
        <v>32</v>
      </c>
      <c r="B44" s="5">
        <v>0</v>
      </c>
      <c r="C44" s="5">
        <v>0</v>
      </c>
      <c r="D44" s="5">
        <v>28130</v>
      </c>
      <c r="E44" s="5">
        <v>0</v>
      </c>
      <c r="F44" s="5">
        <v>116399.99999805998</v>
      </c>
      <c r="G44" s="5">
        <v>144529.99999806</v>
      </c>
    </row>
    <row r="45" spans="1:7" ht="11.25">
      <c r="A45" s="1" t="s">
        <v>20</v>
      </c>
      <c r="B45" s="5">
        <v>0</v>
      </c>
      <c r="C45" s="5">
        <v>0</v>
      </c>
      <c r="D45" s="5">
        <v>435</v>
      </c>
      <c r="E45" s="5">
        <v>0</v>
      </c>
      <c r="F45" s="5">
        <v>1799.9999999700003</v>
      </c>
      <c r="G45" s="5">
        <v>2234.9999999700003</v>
      </c>
    </row>
    <row r="46" spans="1:7" ht="11.25">
      <c r="A46" s="1" t="s">
        <v>8</v>
      </c>
      <c r="B46" s="5">
        <v>0</v>
      </c>
      <c r="C46" s="5">
        <v>0</v>
      </c>
      <c r="D46" s="5">
        <v>45820</v>
      </c>
      <c r="E46" s="5">
        <v>0</v>
      </c>
      <c r="F46" s="5">
        <v>189599.99999684002</v>
      </c>
      <c r="G46" s="5">
        <v>235419.99999684002</v>
      </c>
    </row>
    <row r="47" spans="1:7" ht="11.25">
      <c r="A47" s="1" t="s">
        <v>9</v>
      </c>
      <c r="B47" s="5">
        <v>0</v>
      </c>
      <c r="C47" s="5">
        <v>0</v>
      </c>
      <c r="D47" s="5">
        <v>21025</v>
      </c>
      <c r="E47" s="5">
        <v>0</v>
      </c>
      <c r="F47" s="5">
        <v>86999.99999855002</v>
      </c>
      <c r="G47" s="5">
        <v>108024.99999855002</v>
      </c>
    </row>
    <row r="48" spans="1:7" ht="11.25">
      <c r="A48" s="2" t="s">
        <v>33</v>
      </c>
      <c r="B48" s="6">
        <v>145000</v>
      </c>
      <c r="C48" s="6">
        <v>0</v>
      </c>
      <c r="D48" s="6">
        <v>0</v>
      </c>
      <c r="E48" s="6">
        <v>0</v>
      </c>
      <c r="F48" s="6">
        <v>0</v>
      </c>
      <c r="G48" s="6">
        <v>145000</v>
      </c>
    </row>
    <row r="49" spans="1:7" ht="11.25">
      <c r="A49" s="1" t="s">
        <v>30</v>
      </c>
      <c r="B49" s="5">
        <v>145000</v>
      </c>
      <c r="C49" s="5">
        <v>0</v>
      </c>
      <c r="D49" s="5">
        <v>0</v>
      </c>
      <c r="E49" s="5">
        <v>0</v>
      </c>
      <c r="F49" s="5">
        <v>0</v>
      </c>
      <c r="G49" s="5">
        <v>145000</v>
      </c>
    </row>
    <row r="50" spans="1:7" ht="11.25">
      <c r="A50" s="2" t="s">
        <v>34</v>
      </c>
      <c r="B50" s="6">
        <v>0</v>
      </c>
      <c r="C50" s="6">
        <v>500000</v>
      </c>
      <c r="D50" s="6">
        <v>0</v>
      </c>
      <c r="E50" s="6">
        <v>0</v>
      </c>
      <c r="F50" s="6">
        <v>0</v>
      </c>
      <c r="G50" s="6">
        <v>500000</v>
      </c>
    </row>
    <row r="51" spans="1:7" ht="11.25">
      <c r="A51" s="1" t="s">
        <v>31</v>
      </c>
      <c r="B51" s="5">
        <v>0</v>
      </c>
      <c r="C51" s="5">
        <v>100000</v>
      </c>
      <c r="D51" s="5">
        <v>0</v>
      </c>
      <c r="E51" s="5">
        <v>0</v>
      </c>
      <c r="F51" s="5">
        <v>0</v>
      </c>
      <c r="G51" s="5">
        <v>100000</v>
      </c>
    </row>
    <row r="52" spans="1:7" ht="11.25">
      <c r="A52" s="1" t="s">
        <v>8</v>
      </c>
      <c r="B52" s="5">
        <v>0</v>
      </c>
      <c r="C52" s="5">
        <v>150000</v>
      </c>
      <c r="D52" s="5">
        <v>0</v>
      </c>
      <c r="E52" s="5">
        <v>0</v>
      </c>
      <c r="F52" s="5">
        <v>0</v>
      </c>
      <c r="G52" s="5">
        <v>150000</v>
      </c>
    </row>
    <row r="53" spans="1:7" ht="11.25">
      <c r="A53" s="1" t="s">
        <v>9</v>
      </c>
      <c r="B53" s="5">
        <v>0</v>
      </c>
      <c r="C53" s="5">
        <v>250000</v>
      </c>
      <c r="D53" s="5">
        <v>0</v>
      </c>
      <c r="E53" s="5">
        <v>0</v>
      </c>
      <c r="F53" s="5">
        <v>0</v>
      </c>
      <c r="G53" s="5">
        <v>250000</v>
      </c>
    </row>
    <row r="54" spans="1:7" ht="11.25">
      <c r="A54" s="2" t="s">
        <v>35</v>
      </c>
      <c r="B54" s="6">
        <v>0</v>
      </c>
      <c r="C54" s="6">
        <v>420000</v>
      </c>
      <c r="D54" s="6">
        <v>50000</v>
      </c>
      <c r="E54" s="6">
        <v>0</v>
      </c>
      <c r="F54" s="6">
        <v>0</v>
      </c>
      <c r="G54" s="6">
        <v>470000</v>
      </c>
    </row>
    <row r="55" spans="1:7" ht="11.25">
      <c r="A55" s="1" t="s">
        <v>31</v>
      </c>
      <c r="B55" s="5">
        <v>0</v>
      </c>
      <c r="C55" s="5">
        <v>42000</v>
      </c>
      <c r="D55" s="5">
        <v>5000</v>
      </c>
      <c r="E55" s="5">
        <v>0</v>
      </c>
      <c r="F55" s="5">
        <v>0</v>
      </c>
      <c r="G55" s="5">
        <v>47000</v>
      </c>
    </row>
    <row r="56" spans="1:7" ht="11.25">
      <c r="A56" s="1" t="s">
        <v>8</v>
      </c>
      <c r="B56" s="5">
        <v>0</v>
      </c>
      <c r="C56" s="5">
        <v>42000</v>
      </c>
      <c r="D56" s="5">
        <v>5000</v>
      </c>
      <c r="E56" s="5">
        <v>0</v>
      </c>
      <c r="F56" s="5">
        <v>0</v>
      </c>
      <c r="G56" s="5">
        <v>47000</v>
      </c>
    </row>
    <row r="57" spans="1:7" ht="11.25">
      <c r="A57" s="1" t="s">
        <v>9</v>
      </c>
      <c r="B57" s="5">
        <v>0</v>
      </c>
      <c r="C57" s="5">
        <v>294000</v>
      </c>
      <c r="D57" s="5">
        <v>35000</v>
      </c>
      <c r="E57" s="5">
        <v>0</v>
      </c>
      <c r="F57" s="5">
        <v>0</v>
      </c>
      <c r="G57" s="5">
        <v>329000</v>
      </c>
    </row>
    <row r="58" spans="1:7" ht="11.25">
      <c r="A58" s="1" t="s">
        <v>10</v>
      </c>
      <c r="B58" s="5">
        <v>0</v>
      </c>
      <c r="C58" s="5">
        <v>42000</v>
      </c>
      <c r="D58" s="5">
        <v>5000</v>
      </c>
      <c r="E58" s="5">
        <v>0</v>
      </c>
      <c r="F58" s="5">
        <v>0</v>
      </c>
      <c r="G58" s="5">
        <v>47000</v>
      </c>
    </row>
    <row r="59" spans="1:7" ht="11.25">
      <c r="A59" s="2" t="s">
        <v>36</v>
      </c>
      <c r="B59" s="6">
        <v>196200</v>
      </c>
      <c r="C59" s="6">
        <v>0</v>
      </c>
      <c r="D59" s="6">
        <v>0</v>
      </c>
      <c r="E59" s="6">
        <v>0</v>
      </c>
      <c r="F59" s="6">
        <v>0</v>
      </c>
      <c r="G59" s="6">
        <v>196200</v>
      </c>
    </row>
    <row r="60" spans="1:7" ht="11.25">
      <c r="A60" s="1" t="s">
        <v>20</v>
      </c>
      <c r="B60" s="5">
        <v>196200</v>
      </c>
      <c r="C60" s="5">
        <v>0</v>
      </c>
      <c r="D60" s="5">
        <v>0</v>
      </c>
      <c r="E60" s="5">
        <v>0</v>
      </c>
      <c r="F60" s="5">
        <v>0</v>
      </c>
      <c r="G60" s="5">
        <v>196200</v>
      </c>
    </row>
    <row r="61" spans="1:7" ht="11.25">
      <c r="A61" s="2" t="s">
        <v>37</v>
      </c>
      <c r="B61" s="6">
        <v>211538.63</v>
      </c>
      <c r="C61" s="6">
        <v>0</v>
      </c>
      <c r="D61" s="6">
        <v>0</v>
      </c>
      <c r="E61" s="6">
        <v>0</v>
      </c>
      <c r="F61" s="6">
        <v>0</v>
      </c>
      <c r="G61" s="6">
        <v>211538.63</v>
      </c>
    </row>
    <row r="62" spans="1:7" ht="11.25">
      <c r="A62" s="1" t="s">
        <v>9</v>
      </c>
      <c r="B62" s="5">
        <v>211538.63</v>
      </c>
      <c r="C62" s="5">
        <v>0</v>
      </c>
      <c r="D62" s="5">
        <v>0</v>
      </c>
      <c r="E62" s="5">
        <v>0</v>
      </c>
      <c r="F62" s="5">
        <v>0</v>
      </c>
      <c r="G62" s="5">
        <v>211538.63</v>
      </c>
    </row>
    <row r="63" spans="1:7" ht="11.25">
      <c r="A63" s="2" t="s">
        <v>38</v>
      </c>
      <c r="B63" s="6">
        <v>132280</v>
      </c>
      <c r="C63" s="6">
        <v>0</v>
      </c>
      <c r="D63" s="6">
        <v>0</v>
      </c>
      <c r="E63" s="6">
        <v>0</v>
      </c>
      <c r="F63" s="6">
        <v>0</v>
      </c>
      <c r="G63" s="6">
        <v>132280</v>
      </c>
    </row>
    <row r="64" spans="1:7" ht="11.25">
      <c r="A64" s="1" t="s">
        <v>9</v>
      </c>
      <c r="B64" s="5">
        <v>132280</v>
      </c>
      <c r="C64" s="5">
        <v>0</v>
      </c>
      <c r="D64" s="5">
        <v>0</v>
      </c>
      <c r="E64" s="5">
        <v>0</v>
      </c>
      <c r="F64" s="5">
        <v>0</v>
      </c>
      <c r="G64" s="5">
        <v>132280</v>
      </c>
    </row>
    <row r="65" spans="1:7" ht="11.25">
      <c r="A65" s="2" t="s">
        <v>39</v>
      </c>
      <c r="B65" s="6">
        <v>563680</v>
      </c>
      <c r="C65" s="6">
        <v>0</v>
      </c>
      <c r="D65" s="6">
        <v>0</v>
      </c>
      <c r="E65" s="6">
        <v>0</v>
      </c>
      <c r="F65" s="6">
        <v>0</v>
      </c>
      <c r="G65" s="6">
        <v>563680</v>
      </c>
    </row>
    <row r="66" spans="1:7" ht="11.25">
      <c r="A66" s="1" t="s">
        <v>20</v>
      </c>
      <c r="B66" s="5">
        <v>563680</v>
      </c>
      <c r="C66" s="5">
        <v>0</v>
      </c>
      <c r="D66" s="5">
        <v>0</v>
      </c>
      <c r="E66" s="5">
        <v>0</v>
      </c>
      <c r="F66" s="5">
        <v>0</v>
      </c>
      <c r="G66" s="5">
        <v>563680</v>
      </c>
    </row>
    <row r="67" spans="1:7" ht="11.25">
      <c r="A67" s="2" t="s">
        <v>40</v>
      </c>
      <c r="B67" s="6">
        <v>0</v>
      </c>
      <c r="C67" s="6">
        <v>384000</v>
      </c>
      <c r="D67" s="6">
        <v>0</v>
      </c>
      <c r="E67" s="6">
        <v>0</v>
      </c>
      <c r="F67" s="6">
        <v>0</v>
      </c>
      <c r="G67" s="6">
        <v>384000</v>
      </c>
    </row>
    <row r="68" spans="1:7" ht="11.25">
      <c r="A68" s="1" t="s">
        <v>9</v>
      </c>
      <c r="B68" s="5">
        <v>0</v>
      </c>
      <c r="C68" s="5">
        <v>384000</v>
      </c>
      <c r="D68" s="5">
        <v>0</v>
      </c>
      <c r="E68" s="5">
        <v>0</v>
      </c>
      <c r="F68" s="5">
        <v>0</v>
      </c>
      <c r="G68" s="5">
        <v>384000</v>
      </c>
    </row>
    <row r="69" spans="1:7" ht="11.25">
      <c r="A69" s="2" t="s">
        <v>41</v>
      </c>
      <c r="B69" s="6">
        <v>0</v>
      </c>
      <c r="C69" s="6">
        <v>600000</v>
      </c>
      <c r="D69" s="6">
        <v>0</v>
      </c>
      <c r="E69" s="6">
        <v>0</v>
      </c>
      <c r="F69" s="6">
        <v>150000.00001</v>
      </c>
      <c r="G69" s="6">
        <v>750000.00001</v>
      </c>
    </row>
    <row r="70" spans="1:7" ht="11.25">
      <c r="A70" s="1" t="s">
        <v>8</v>
      </c>
      <c r="B70" s="5">
        <v>0</v>
      </c>
      <c r="C70" s="5">
        <v>396000</v>
      </c>
      <c r="D70" s="5">
        <v>0</v>
      </c>
      <c r="E70" s="5">
        <v>0</v>
      </c>
      <c r="F70" s="5">
        <v>99000.0000066</v>
      </c>
      <c r="G70" s="5">
        <v>495000.0000066</v>
      </c>
    </row>
    <row r="71" spans="1:7" ht="11.25">
      <c r="A71" s="1" t="s">
        <v>9</v>
      </c>
      <c r="B71" s="5">
        <v>0</v>
      </c>
      <c r="C71" s="5">
        <v>204000</v>
      </c>
      <c r="D71" s="5">
        <v>0</v>
      </c>
      <c r="E71" s="5">
        <v>0</v>
      </c>
      <c r="F71" s="5">
        <v>51000.0000034</v>
      </c>
      <c r="G71" s="5">
        <v>255000.0000034</v>
      </c>
    </row>
    <row r="72" spans="1:7" ht="11.25">
      <c r="A72" s="2" t="s">
        <v>42</v>
      </c>
      <c r="B72" s="6">
        <v>125659.6</v>
      </c>
      <c r="C72" s="6">
        <v>0</v>
      </c>
      <c r="D72" s="6">
        <v>0</v>
      </c>
      <c r="E72" s="6">
        <v>0</v>
      </c>
      <c r="F72" s="6">
        <v>0</v>
      </c>
      <c r="G72" s="6">
        <v>125659.6</v>
      </c>
    </row>
    <row r="73" spans="1:7" ht="11.25">
      <c r="A73" s="1" t="s">
        <v>9</v>
      </c>
      <c r="B73" s="5">
        <v>125659.6</v>
      </c>
      <c r="C73" s="5">
        <v>0</v>
      </c>
      <c r="D73" s="5">
        <v>0</v>
      </c>
      <c r="E73" s="5">
        <v>0</v>
      </c>
      <c r="F73" s="5">
        <v>0</v>
      </c>
      <c r="G73" s="5">
        <v>125659.6</v>
      </c>
    </row>
    <row r="74" spans="1:7" ht="11.25">
      <c r="A74" s="2" t="s">
        <v>43</v>
      </c>
      <c r="B74" s="6">
        <v>0</v>
      </c>
      <c r="C74" s="6">
        <v>0</v>
      </c>
      <c r="D74" s="6">
        <v>170000</v>
      </c>
      <c r="E74" s="6">
        <v>0</v>
      </c>
      <c r="F74" s="6">
        <v>0</v>
      </c>
      <c r="G74" s="6">
        <v>170000</v>
      </c>
    </row>
    <row r="75" spans="1:7" ht="11.25">
      <c r="A75" s="1" t="s">
        <v>9</v>
      </c>
      <c r="B75" s="5">
        <v>0</v>
      </c>
      <c r="C75" s="5">
        <v>0</v>
      </c>
      <c r="D75" s="5">
        <v>170000</v>
      </c>
      <c r="E75" s="5">
        <v>0</v>
      </c>
      <c r="F75" s="5">
        <v>0</v>
      </c>
      <c r="G75" s="5">
        <v>170000</v>
      </c>
    </row>
    <row r="76" spans="1:7" ht="11.25">
      <c r="A76" s="2" t="s">
        <v>44</v>
      </c>
      <c r="B76" s="6">
        <v>63279.33</v>
      </c>
      <c r="C76" s="6">
        <v>0</v>
      </c>
      <c r="D76" s="6">
        <v>0</v>
      </c>
      <c r="E76" s="6">
        <v>0</v>
      </c>
      <c r="F76" s="6">
        <v>0</v>
      </c>
      <c r="G76" s="6">
        <v>63279.33</v>
      </c>
    </row>
    <row r="77" spans="1:7" ht="11.25">
      <c r="A77" s="1" t="s">
        <v>9</v>
      </c>
      <c r="B77" s="5">
        <v>63279.33</v>
      </c>
      <c r="C77" s="5">
        <v>0</v>
      </c>
      <c r="D77" s="5">
        <v>0</v>
      </c>
      <c r="E77" s="5">
        <v>0</v>
      </c>
      <c r="F77" s="5">
        <v>0</v>
      </c>
      <c r="G77" s="5">
        <v>63279.33</v>
      </c>
    </row>
    <row r="78" spans="1:7" ht="11.25">
      <c r="A78" s="2" t="s">
        <v>45</v>
      </c>
      <c r="B78" s="6">
        <v>209336</v>
      </c>
      <c r="C78" s="6">
        <v>0</v>
      </c>
      <c r="D78" s="6">
        <v>0</v>
      </c>
      <c r="E78" s="6">
        <v>0</v>
      </c>
      <c r="F78" s="6">
        <v>0</v>
      </c>
      <c r="G78" s="6">
        <v>209336</v>
      </c>
    </row>
    <row r="79" spans="1:7" ht="11.25">
      <c r="A79" s="1" t="s">
        <v>8</v>
      </c>
      <c r="B79" s="5">
        <v>209336</v>
      </c>
      <c r="C79" s="5">
        <v>0</v>
      </c>
      <c r="D79" s="5">
        <v>0</v>
      </c>
      <c r="E79" s="5">
        <v>0</v>
      </c>
      <c r="F79" s="5">
        <v>0</v>
      </c>
      <c r="G79" s="5">
        <v>209336</v>
      </c>
    </row>
    <row r="80" spans="1:7" ht="11.25">
      <c r="A80" s="2" t="s">
        <v>46</v>
      </c>
      <c r="B80" s="6">
        <v>0</v>
      </c>
      <c r="C80" s="6">
        <v>420000</v>
      </c>
      <c r="D80" s="6">
        <v>0</v>
      </c>
      <c r="E80" s="6">
        <v>0</v>
      </c>
      <c r="F80" s="6">
        <v>0</v>
      </c>
      <c r="G80" s="6">
        <v>420000</v>
      </c>
    </row>
    <row r="81" spans="1:7" ht="11.25">
      <c r="A81" s="1" t="s">
        <v>8</v>
      </c>
      <c r="B81" s="5">
        <v>0</v>
      </c>
      <c r="C81" s="5">
        <v>420000</v>
      </c>
      <c r="D81" s="5">
        <v>0</v>
      </c>
      <c r="E81" s="5">
        <v>0</v>
      </c>
      <c r="F81" s="5">
        <v>0</v>
      </c>
      <c r="G81" s="5">
        <v>420000</v>
      </c>
    </row>
    <row r="82" spans="1:7" ht="11.25">
      <c r="A82" s="3" t="s">
        <v>6</v>
      </c>
      <c r="B82" s="7">
        <v>5486035.52</v>
      </c>
      <c r="C82" s="7">
        <v>2574000</v>
      </c>
      <c r="D82" s="7">
        <v>425000</v>
      </c>
      <c r="E82" s="7">
        <v>0</v>
      </c>
      <c r="F82" s="7">
        <v>750000</v>
      </c>
      <c r="G82" s="7">
        <v>9235035.52</v>
      </c>
    </row>
    <row r="84" spans="1:3" ht="11.25">
      <c r="A84" s="2" t="s">
        <v>47</v>
      </c>
      <c r="B84" s="6">
        <v>295874.99999925</v>
      </c>
      <c r="C84" s="8">
        <v>0.03203831748762456</v>
      </c>
    </row>
    <row r="85" spans="1:3" ht="11.25">
      <c r="A85" s="2" t="s">
        <v>48</v>
      </c>
      <c r="B85" s="6">
        <v>79499.99999899999</v>
      </c>
      <c r="C85" s="8">
        <v>0.008608521302038262</v>
      </c>
    </row>
    <row r="86" spans="1:3" ht="11.25">
      <c r="A86" s="2" t="s">
        <v>49</v>
      </c>
      <c r="B86" s="6">
        <v>252279.99999856003</v>
      </c>
      <c r="C86" s="8">
        <v>0.02731770759865578</v>
      </c>
    </row>
    <row r="87" spans="1:3" ht="11.25">
      <c r="A87" s="2" t="s">
        <v>50</v>
      </c>
      <c r="B87" s="6">
        <v>164134.99999977</v>
      </c>
      <c r="C87" s="8">
        <v>0.01777307728208608</v>
      </c>
    </row>
    <row r="88" spans="1:3" ht="11.25">
      <c r="A88" s="2" t="s">
        <v>51</v>
      </c>
      <c r="B88" s="6">
        <v>144529.99999806</v>
      </c>
      <c r="C88" s="8">
        <v>0.015650183443805532</v>
      </c>
    </row>
    <row r="89" spans="1:3" ht="11.25">
      <c r="A89" s="2" t="s">
        <v>52</v>
      </c>
      <c r="B89" s="6">
        <v>985714.9999999701</v>
      </c>
      <c r="C89" s="8">
        <v>0.10673646006723428</v>
      </c>
    </row>
    <row r="90" spans="1:3" ht="11.25">
      <c r="A90" s="2" t="s">
        <v>53</v>
      </c>
      <c r="B90" s="6">
        <v>2876756.0000034394</v>
      </c>
      <c r="C90" s="8">
        <v>0.3115045950579559</v>
      </c>
    </row>
    <row r="91" spans="1:3" ht="11.25">
      <c r="A91" s="2" t="s">
        <v>54</v>
      </c>
      <c r="B91" s="6">
        <v>4029244.5200019497</v>
      </c>
      <c r="C91" s="8">
        <v>0.436299840025082</v>
      </c>
    </row>
    <row r="92" spans="1:3" ht="11.25">
      <c r="A92" s="2" t="s">
        <v>55</v>
      </c>
      <c r="B92" s="6">
        <v>407000</v>
      </c>
      <c r="C92" s="8">
        <v>0.04407129773551754</v>
      </c>
    </row>
  </sheetData>
  <mergeCells count="1">
    <mergeCell ref="A1:G1"/>
  </mergeCells>
  <printOptions gridLines="1"/>
  <pageMargins left="0.75" right="0.75" top="1" bottom="1" header="0.5" footer="0.5"/>
  <pageSetup fitToHeight="100" horizontalDpi="600" verticalDpi="600" orientation="landscape" paperSize="9" scale="84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workbookViewId="0" topLeftCell="A1">
      <selection activeCell="A1" sqref="A1:G1"/>
    </sheetView>
  </sheetViews>
  <sheetFormatPr defaultColWidth="9.140625" defaultRowHeight="12.75"/>
  <cols>
    <col min="1" max="1" width="76.421875" style="1" bestFit="1" customWidth="1"/>
    <col min="2" max="3" width="11.140625" style="1" bestFit="1" customWidth="1"/>
    <col min="4" max="4" width="9.8515625" style="1" bestFit="1" customWidth="1"/>
    <col min="5" max="5" width="4.421875" style="1" bestFit="1" customWidth="1"/>
    <col min="6" max="6" width="9.8515625" style="1" bestFit="1" customWidth="1"/>
    <col min="7" max="7" width="15.140625" style="1" customWidth="1"/>
    <col min="8" max="8" width="13.421875" style="1" customWidth="1"/>
    <col min="9" max="16384" width="9.140625" style="1" customWidth="1"/>
  </cols>
  <sheetData>
    <row r="1" spans="1:7" ht="11.25">
      <c r="A1" s="14" t="s">
        <v>58</v>
      </c>
      <c r="B1" s="14"/>
      <c r="C1" s="14"/>
      <c r="D1" s="14"/>
      <c r="E1" s="14"/>
      <c r="F1" s="14"/>
      <c r="G1" s="14"/>
    </row>
    <row r="2" spans="1:8" ht="11.25">
      <c r="A2" s="3" t="s">
        <v>66</v>
      </c>
      <c r="B2" s="4" t="s">
        <v>1</v>
      </c>
      <c r="C2" s="4" t="s">
        <v>56</v>
      </c>
      <c r="D2" s="4" t="s">
        <v>3</v>
      </c>
      <c r="E2" s="4" t="s">
        <v>4</v>
      </c>
      <c r="F2" s="4" t="s">
        <v>5</v>
      </c>
      <c r="G2" s="4" t="s">
        <v>61</v>
      </c>
      <c r="H2" s="4" t="s">
        <v>62</v>
      </c>
    </row>
    <row r="3" spans="1:8" ht="11.25">
      <c r="A3" s="2" t="s">
        <v>7</v>
      </c>
      <c r="B3" s="6">
        <v>1680000</v>
      </c>
      <c r="C3" s="6">
        <v>0</v>
      </c>
      <c r="D3" s="6">
        <v>0</v>
      </c>
      <c r="E3" s="6">
        <v>0</v>
      </c>
      <c r="F3" s="6">
        <v>0</v>
      </c>
      <c r="G3" s="6">
        <f>SUM(B3:F3)</f>
        <v>1680000</v>
      </c>
      <c r="H3" s="10">
        <f>+H4+H5</f>
        <v>840000</v>
      </c>
    </row>
    <row r="4" spans="1:8" ht="11.25">
      <c r="A4" s="9" t="s">
        <v>59</v>
      </c>
      <c r="B4" s="11">
        <f>+(B3*0.5)/2</f>
        <v>420000</v>
      </c>
      <c r="C4" s="5"/>
      <c r="D4" s="5"/>
      <c r="E4" s="5"/>
      <c r="F4" s="5"/>
      <c r="G4" s="6"/>
      <c r="H4" s="11">
        <f>SUM(B4:F4)</f>
        <v>420000</v>
      </c>
    </row>
    <row r="5" spans="1:8" ht="11.25">
      <c r="A5" s="9" t="s">
        <v>60</v>
      </c>
      <c r="B5" s="5">
        <f>+B4</f>
        <v>420000</v>
      </c>
      <c r="C5" s="5"/>
      <c r="D5" s="5"/>
      <c r="E5" s="5"/>
      <c r="F5" s="5"/>
      <c r="G5" s="6"/>
      <c r="H5" s="11">
        <f>SUM(B5:F5)</f>
        <v>420000</v>
      </c>
    </row>
    <row r="6" spans="1:8" ht="11.25">
      <c r="A6" s="2" t="s">
        <v>11</v>
      </c>
      <c r="B6" s="6">
        <v>80000</v>
      </c>
      <c r="C6" s="6">
        <v>0</v>
      </c>
      <c r="D6" s="6">
        <v>0</v>
      </c>
      <c r="E6" s="6">
        <v>0</v>
      </c>
      <c r="F6" s="6">
        <v>0</v>
      </c>
      <c r="G6" s="6">
        <f>SUM(B6:F6)</f>
        <v>80000</v>
      </c>
      <c r="H6" s="10">
        <f>+H7+H8</f>
        <v>40000</v>
      </c>
    </row>
    <row r="7" spans="1:8" ht="11.25">
      <c r="A7" s="9" t="s">
        <v>59</v>
      </c>
      <c r="B7" s="11">
        <f>+(B6*0.5)/2</f>
        <v>20000</v>
      </c>
      <c r="C7" s="6"/>
      <c r="D7" s="6"/>
      <c r="E7" s="6"/>
      <c r="F7" s="6"/>
      <c r="G7" s="6"/>
      <c r="H7" s="11">
        <f>SUM(B7:F7)</f>
        <v>20000</v>
      </c>
    </row>
    <row r="8" spans="1:8" ht="11.25">
      <c r="A8" s="9" t="s">
        <v>60</v>
      </c>
      <c r="B8" s="5">
        <f>+B7</f>
        <v>20000</v>
      </c>
      <c r="C8" s="5"/>
      <c r="D8" s="5"/>
      <c r="E8" s="5"/>
      <c r="F8" s="5"/>
      <c r="G8" s="6"/>
      <c r="H8" s="11">
        <f>SUM(B8:F8)</f>
        <v>20000</v>
      </c>
    </row>
    <row r="9" spans="1:8" ht="11.25">
      <c r="A9" s="2" t="s">
        <v>12</v>
      </c>
      <c r="B9" s="6">
        <v>97800</v>
      </c>
      <c r="C9" s="6">
        <v>0</v>
      </c>
      <c r="D9" s="6">
        <v>0</v>
      </c>
      <c r="E9" s="6">
        <v>0</v>
      </c>
      <c r="F9" s="6">
        <v>0</v>
      </c>
      <c r="G9" s="6">
        <f>SUM(B9:F9)</f>
        <v>97800</v>
      </c>
      <c r="H9" s="10">
        <f>+H10+H11</f>
        <v>48900</v>
      </c>
    </row>
    <row r="10" spans="1:8" ht="11.25">
      <c r="A10" s="9" t="s">
        <v>59</v>
      </c>
      <c r="B10" s="11">
        <f>+(B9*0.5)/2</f>
        <v>24450</v>
      </c>
      <c r="C10" s="6"/>
      <c r="D10" s="6"/>
      <c r="E10" s="6"/>
      <c r="F10" s="6"/>
      <c r="G10" s="6"/>
      <c r="H10" s="11">
        <f>SUM(B10:F10)</f>
        <v>24450</v>
      </c>
    </row>
    <row r="11" spans="1:8" ht="11.25">
      <c r="A11" s="9" t="s">
        <v>60</v>
      </c>
      <c r="B11" s="5">
        <f>+B10</f>
        <v>24450</v>
      </c>
      <c r="C11" s="5"/>
      <c r="D11" s="5"/>
      <c r="E11" s="5"/>
      <c r="F11" s="5"/>
      <c r="G11" s="6"/>
      <c r="H11" s="11">
        <f>SUM(B11:F11)</f>
        <v>24450</v>
      </c>
    </row>
    <row r="12" spans="1:8" ht="11.25">
      <c r="A12" s="2" t="s">
        <v>13</v>
      </c>
      <c r="B12" s="6">
        <v>294295</v>
      </c>
      <c r="C12" s="6">
        <v>0</v>
      </c>
      <c r="D12" s="6">
        <v>0</v>
      </c>
      <c r="E12" s="6">
        <v>0</v>
      </c>
      <c r="F12" s="6">
        <v>0</v>
      </c>
      <c r="G12" s="6">
        <f>SUM(B12:F12)</f>
        <v>294295</v>
      </c>
      <c r="H12" s="10">
        <f>+H13+H14</f>
        <v>147147.5</v>
      </c>
    </row>
    <row r="13" spans="1:8" ht="11.25">
      <c r="A13" s="9" t="s">
        <v>59</v>
      </c>
      <c r="B13" s="11">
        <f>+(B12*0.5)/2</f>
        <v>73573.75</v>
      </c>
      <c r="C13" s="6"/>
      <c r="D13" s="6"/>
      <c r="E13" s="6"/>
      <c r="F13" s="6"/>
      <c r="G13" s="6"/>
      <c r="H13" s="11">
        <f>SUM(B13:F13)</f>
        <v>73573.75</v>
      </c>
    </row>
    <row r="14" spans="1:8" ht="11.25">
      <c r="A14" s="9" t="s">
        <v>60</v>
      </c>
      <c r="B14" s="5">
        <f>+B13</f>
        <v>73573.75</v>
      </c>
      <c r="C14" s="5"/>
      <c r="D14" s="5"/>
      <c r="E14" s="5"/>
      <c r="F14" s="5"/>
      <c r="G14" s="6"/>
      <c r="H14" s="11">
        <f>SUM(B14:F14)</f>
        <v>73573.75</v>
      </c>
    </row>
    <row r="15" spans="1:8" ht="11.25">
      <c r="A15" s="2" t="s">
        <v>14</v>
      </c>
      <c r="B15" s="6">
        <v>25000</v>
      </c>
      <c r="C15" s="6">
        <v>0</v>
      </c>
      <c r="D15" s="6">
        <v>0</v>
      </c>
      <c r="E15" s="6">
        <v>0</v>
      </c>
      <c r="F15" s="6">
        <v>0</v>
      </c>
      <c r="G15" s="6">
        <f>SUM(B15:F15)</f>
        <v>25000</v>
      </c>
      <c r="H15" s="10">
        <f>+H16+H17</f>
        <v>12500</v>
      </c>
    </row>
    <row r="16" spans="1:8" ht="11.25">
      <c r="A16" s="9" t="s">
        <v>59</v>
      </c>
      <c r="B16" s="11">
        <f>+(B15*0.5)/2</f>
        <v>6250</v>
      </c>
      <c r="C16" s="6"/>
      <c r="D16" s="6"/>
      <c r="E16" s="6"/>
      <c r="F16" s="6"/>
      <c r="G16" s="6"/>
      <c r="H16" s="11">
        <f>SUM(B16:F16)</f>
        <v>6250</v>
      </c>
    </row>
    <row r="17" spans="1:8" ht="11.25">
      <c r="A17" s="9" t="s">
        <v>60</v>
      </c>
      <c r="B17" s="5">
        <f>+B16</f>
        <v>6250</v>
      </c>
      <c r="C17" s="5"/>
      <c r="D17" s="5"/>
      <c r="E17" s="5"/>
      <c r="F17" s="5"/>
      <c r="G17" s="6"/>
      <c r="H17" s="11">
        <f>SUM(B17:F17)</f>
        <v>6250</v>
      </c>
    </row>
    <row r="18" spans="1:8" ht="11.25">
      <c r="A18" s="2" t="s">
        <v>15</v>
      </c>
      <c r="B18" s="6">
        <v>128756</v>
      </c>
      <c r="C18" s="6">
        <v>0</v>
      </c>
      <c r="D18" s="6">
        <v>0</v>
      </c>
      <c r="E18" s="6">
        <v>0</v>
      </c>
      <c r="F18" s="6">
        <v>0</v>
      </c>
      <c r="G18" s="6">
        <f>SUM(B18:F18)</f>
        <v>128756</v>
      </c>
      <c r="H18" s="10">
        <f>+H19+H20</f>
        <v>64378</v>
      </c>
    </row>
    <row r="19" spans="1:8" ht="11.25">
      <c r="A19" s="9" t="s">
        <v>59</v>
      </c>
      <c r="B19" s="11">
        <f>+(B18*0.5)/2</f>
        <v>32189</v>
      </c>
      <c r="C19" s="6"/>
      <c r="D19" s="6"/>
      <c r="E19" s="6"/>
      <c r="F19" s="6"/>
      <c r="G19" s="6"/>
      <c r="H19" s="11">
        <f>SUM(B19:F19)</f>
        <v>32189</v>
      </c>
    </row>
    <row r="20" spans="1:8" ht="11.25">
      <c r="A20" s="9" t="s">
        <v>60</v>
      </c>
      <c r="B20" s="5">
        <f>+B19</f>
        <v>32189</v>
      </c>
      <c r="C20" s="5"/>
      <c r="D20" s="5"/>
      <c r="E20" s="5"/>
      <c r="F20" s="5"/>
      <c r="G20" s="6"/>
      <c r="H20" s="11">
        <f>SUM(B20:F20)</f>
        <v>32189</v>
      </c>
    </row>
    <row r="21" spans="1:8" ht="11.25">
      <c r="A21" s="2" t="s">
        <v>16</v>
      </c>
      <c r="B21" s="6">
        <v>69000</v>
      </c>
      <c r="C21" s="6">
        <v>0</v>
      </c>
      <c r="D21" s="6">
        <v>0</v>
      </c>
      <c r="E21" s="6">
        <v>0</v>
      </c>
      <c r="F21" s="6">
        <v>0</v>
      </c>
      <c r="G21" s="6">
        <f>SUM(B21:F21)</f>
        <v>69000</v>
      </c>
      <c r="H21" s="10">
        <f>+H22+H23</f>
        <v>34500</v>
      </c>
    </row>
    <row r="22" spans="1:8" ht="11.25">
      <c r="A22" s="9" t="s">
        <v>59</v>
      </c>
      <c r="B22" s="11">
        <f>+(B21*0.5)/2</f>
        <v>17250</v>
      </c>
      <c r="C22" s="6"/>
      <c r="D22" s="6"/>
      <c r="E22" s="6"/>
      <c r="F22" s="6"/>
      <c r="G22" s="6"/>
      <c r="H22" s="11">
        <f>SUM(B22:F22)</f>
        <v>17250</v>
      </c>
    </row>
    <row r="23" spans="1:8" ht="11.25">
      <c r="A23" s="9" t="s">
        <v>60</v>
      </c>
      <c r="B23" s="5">
        <f>+B22</f>
        <v>17250</v>
      </c>
      <c r="C23" s="5"/>
      <c r="D23" s="5"/>
      <c r="E23" s="5"/>
      <c r="F23" s="5"/>
      <c r="G23" s="6"/>
      <c r="H23" s="11">
        <f>SUM(B23:F23)</f>
        <v>17250</v>
      </c>
    </row>
    <row r="24" spans="1:8" ht="11.25">
      <c r="A24" s="2" t="s">
        <v>17</v>
      </c>
      <c r="B24" s="6">
        <v>499370</v>
      </c>
      <c r="C24" s="6">
        <v>0</v>
      </c>
      <c r="D24" s="6">
        <v>0</v>
      </c>
      <c r="E24" s="6">
        <v>0</v>
      </c>
      <c r="F24" s="6">
        <v>0</v>
      </c>
      <c r="G24" s="6">
        <f>SUM(B24:F24)</f>
        <v>499370</v>
      </c>
      <c r="H24" s="10">
        <f>+H25+H26</f>
        <v>249685</v>
      </c>
    </row>
    <row r="25" spans="1:8" ht="11.25">
      <c r="A25" s="9" t="s">
        <v>59</v>
      </c>
      <c r="B25" s="11">
        <f>+(B24*0.5)/2</f>
        <v>124842.5</v>
      </c>
      <c r="C25" s="6"/>
      <c r="D25" s="6"/>
      <c r="E25" s="6"/>
      <c r="F25" s="6"/>
      <c r="G25" s="6"/>
      <c r="H25" s="11">
        <f>SUM(B25:F25)</f>
        <v>124842.5</v>
      </c>
    </row>
    <row r="26" spans="1:8" ht="11.25">
      <c r="A26" s="9" t="s">
        <v>60</v>
      </c>
      <c r="B26" s="5">
        <f>+B25</f>
        <v>124842.5</v>
      </c>
      <c r="C26" s="5"/>
      <c r="D26" s="5"/>
      <c r="E26" s="5"/>
      <c r="F26" s="5"/>
      <c r="G26" s="6"/>
      <c r="H26" s="11">
        <f>SUM(B26:F26)</f>
        <v>124842.5</v>
      </c>
    </row>
    <row r="27" spans="1:8" ht="11.25">
      <c r="A27" s="2" t="s">
        <v>18</v>
      </c>
      <c r="B27" s="6">
        <v>82715.96</v>
      </c>
      <c r="C27" s="6">
        <v>0</v>
      </c>
      <c r="D27" s="6">
        <v>0</v>
      </c>
      <c r="E27" s="6">
        <v>0</v>
      </c>
      <c r="F27" s="6">
        <v>0</v>
      </c>
      <c r="G27" s="6">
        <f>SUM(B27:F27)</f>
        <v>82715.96</v>
      </c>
      <c r="H27" s="10">
        <f>+H28+H29</f>
        <v>41357.98</v>
      </c>
    </row>
    <row r="28" spans="1:8" ht="11.25">
      <c r="A28" s="9" t="s">
        <v>59</v>
      </c>
      <c r="B28" s="11">
        <f>+(B27*0.5)/2</f>
        <v>20678.99</v>
      </c>
      <c r="C28" s="6"/>
      <c r="D28" s="6"/>
      <c r="E28" s="6"/>
      <c r="F28" s="6"/>
      <c r="G28" s="6"/>
      <c r="H28" s="11">
        <f>SUM(B28:F28)</f>
        <v>20678.99</v>
      </c>
    </row>
    <row r="29" spans="1:8" ht="11.25">
      <c r="A29" s="9" t="s">
        <v>60</v>
      </c>
      <c r="B29" s="5">
        <f>+B28</f>
        <v>20678.99</v>
      </c>
      <c r="C29" s="5"/>
      <c r="D29" s="5"/>
      <c r="E29" s="5"/>
      <c r="F29" s="5"/>
      <c r="G29" s="6"/>
      <c r="H29" s="11">
        <f>SUM(B29:F29)</f>
        <v>20678.99</v>
      </c>
    </row>
    <row r="30" spans="1:8" ht="11.25">
      <c r="A30" s="2" t="s">
        <v>19</v>
      </c>
      <c r="B30" s="6">
        <v>218600</v>
      </c>
      <c r="C30" s="6">
        <v>0</v>
      </c>
      <c r="D30" s="6">
        <v>0</v>
      </c>
      <c r="E30" s="6">
        <v>0</v>
      </c>
      <c r="F30" s="6">
        <v>0</v>
      </c>
      <c r="G30" s="6">
        <f>SUM(B30:F30)</f>
        <v>218600</v>
      </c>
      <c r="H30" s="10">
        <f>+H31+H32</f>
        <v>109300</v>
      </c>
    </row>
    <row r="31" spans="1:8" ht="11.25">
      <c r="A31" s="9" t="s">
        <v>59</v>
      </c>
      <c r="B31" s="11">
        <f>+(B30*0.5)/2</f>
        <v>54650</v>
      </c>
      <c r="C31" s="6"/>
      <c r="D31" s="6"/>
      <c r="E31" s="6"/>
      <c r="F31" s="6"/>
      <c r="G31" s="6"/>
      <c r="H31" s="11">
        <f>SUM(B31:F31)</f>
        <v>54650</v>
      </c>
    </row>
    <row r="32" spans="1:8" ht="11.25">
      <c r="A32" s="9" t="s">
        <v>60</v>
      </c>
      <c r="B32" s="5">
        <f>+B31</f>
        <v>54650</v>
      </c>
      <c r="C32" s="5"/>
      <c r="D32" s="5"/>
      <c r="E32" s="5"/>
      <c r="F32" s="5"/>
      <c r="G32" s="6"/>
      <c r="H32" s="11">
        <f>SUM(B32:F32)</f>
        <v>54650</v>
      </c>
    </row>
    <row r="33" spans="1:8" ht="11.25">
      <c r="A33" s="2" t="s">
        <v>21</v>
      </c>
      <c r="B33" s="6">
        <v>104654</v>
      </c>
      <c r="C33" s="6">
        <v>0</v>
      </c>
      <c r="D33" s="6">
        <v>0</v>
      </c>
      <c r="E33" s="6">
        <v>0</v>
      </c>
      <c r="F33" s="6">
        <v>0</v>
      </c>
      <c r="G33" s="6">
        <f>SUM(B33:F33)</f>
        <v>104654</v>
      </c>
      <c r="H33" s="10">
        <f>+H34+H35</f>
        <v>52327</v>
      </c>
    </row>
    <row r="34" spans="1:8" ht="11.25">
      <c r="A34" s="9" t="s">
        <v>59</v>
      </c>
      <c r="B34" s="11">
        <f>+(B33*0.5)/2</f>
        <v>26163.5</v>
      </c>
      <c r="C34" s="6"/>
      <c r="D34" s="6"/>
      <c r="E34" s="6"/>
      <c r="F34" s="6"/>
      <c r="G34" s="6"/>
      <c r="H34" s="11">
        <f>SUM(B34:F34)</f>
        <v>26163.5</v>
      </c>
    </row>
    <row r="35" spans="1:8" ht="11.25">
      <c r="A35" s="9" t="s">
        <v>60</v>
      </c>
      <c r="B35" s="5">
        <f>+B34</f>
        <v>26163.5</v>
      </c>
      <c r="C35" s="5"/>
      <c r="D35" s="5"/>
      <c r="E35" s="5"/>
      <c r="F35" s="5"/>
      <c r="G35" s="6"/>
      <c r="H35" s="11">
        <f>SUM(B35:F35)</f>
        <v>26163.5</v>
      </c>
    </row>
    <row r="36" spans="1:8" ht="11.25">
      <c r="A36" s="2" t="s">
        <v>22</v>
      </c>
      <c r="B36" s="6">
        <v>197616</v>
      </c>
      <c r="C36" s="6">
        <v>0</v>
      </c>
      <c r="D36" s="6">
        <v>0</v>
      </c>
      <c r="E36" s="6">
        <v>0</v>
      </c>
      <c r="F36" s="6">
        <v>0</v>
      </c>
      <c r="G36" s="6">
        <f>SUM(B36:F36)</f>
        <v>197616</v>
      </c>
      <c r="H36" s="10">
        <f>+H37+H38</f>
        <v>98808</v>
      </c>
    </row>
    <row r="37" spans="1:8" ht="11.25">
      <c r="A37" s="9" t="s">
        <v>59</v>
      </c>
      <c r="B37" s="11">
        <f>+(B36*0.5)/2</f>
        <v>49404</v>
      </c>
      <c r="C37" s="6"/>
      <c r="D37" s="6"/>
      <c r="E37" s="6"/>
      <c r="F37" s="6"/>
      <c r="G37" s="6"/>
      <c r="H37" s="11">
        <f>SUM(B37:F37)</f>
        <v>49404</v>
      </c>
    </row>
    <row r="38" spans="1:8" ht="11.25">
      <c r="A38" s="9" t="s">
        <v>60</v>
      </c>
      <c r="B38" s="5">
        <f>+B37</f>
        <v>49404</v>
      </c>
      <c r="C38" s="5"/>
      <c r="D38" s="5"/>
      <c r="E38" s="5"/>
      <c r="F38" s="5"/>
      <c r="G38" s="6"/>
      <c r="H38" s="11">
        <f>SUM(B38:F38)</f>
        <v>49404</v>
      </c>
    </row>
    <row r="39" spans="1:8" ht="11.25">
      <c r="A39" s="2" t="s">
        <v>23</v>
      </c>
      <c r="B39" s="6">
        <v>72208</v>
      </c>
      <c r="C39" s="6">
        <v>0</v>
      </c>
      <c r="D39" s="6">
        <v>0</v>
      </c>
      <c r="E39" s="6">
        <v>0</v>
      </c>
      <c r="F39" s="6">
        <v>0</v>
      </c>
      <c r="G39" s="6">
        <f>SUM(B39:F39)</f>
        <v>72208</v>
      </c>
      <c r="H39" s="10">
        <f>+H40+H41</f>
        <v>36104</v>
      </c>
    </row>
    <row r="40" spans="1:8" ht="11.25">
      <c r="A40" s="9" t="s">
        <v>59</v>
      </c>
      <c r="B40" s="11">
        <f>+(B39*0.5)/2</f>
        <v>18052</v>
      </c>
      <c r="C40" s="6"/>
      <c r="D40" s="6"/>
      <c r="E40" s="6"/>
      <c r="F40" s="6"/>
      <c r="G40" s="6"/>
      <c r="H40" s="11">
        <f>SUM(B40:F40)</f>
        <v>18052</v>
      </c>
    </row>
    <row r="41" spans="1:8" ht="11.25">
      <c r="A41" s="9" t="s">
        <v>60</v>
      </c>
      <c r="B41" s="5">
        <f>+B40</f>
        <v>18052</v>
      </c>
      <c r="C41" s="5"/>
      <c r="D41" s="5"/>
      <c r="E41" s="5"/>
      <c r="F41" s="5"/>
      <c r="G41" s="6"/>
      <c r="H41" s="11">
        <f>SUM(B41:F41)</f>
        <v>18052</v>
      </c>
    </row>
    <row r="42" spans="1:8" ht="11.25">
      <c r="A42" s="2" t="s">
        <v>24</v>
      </c>
      <c r="B42" s="6">
        <v>0</v>
      </c>
      <c r="C42" s="6">
        <v>0</v>
      </c>
      <c r="D42" s="6">
        <v>60000</v>
      </c>
      <c r="E42" s="6">
        <v>0</v>
      </c>
      <c r="F42" s="6">
        <v>0</v>
      </c>
      <c r="G42" s="6">
        <f>SUM(B42:F42)</f>
        <v>60000</v>
      </c>
      <c r="H42" s="10">
        <f>+H43+H44</f>
        <v>60000</v>
      </c>
    </row>
    <row r="43" spans="1:8" ht="11.25">
      <c r="A43" s="9" t="s">
        <v>59</v>
      </c>
      <c r="B43" s="6"/>
      <c r="C43" s="6"/>
      <c r="D43" s="11">
        <f>+D42</f>
        <v>60000</v>
      </c>
      <c r="E43" s="6"/>
      <c r="F43" s="6"/>
      <c r="G43" s="6"/>
      <c r="H43" s="11">
        <f>SUM(B43:F43)</f>
        <v>60000</v>
      </c>
    </row>
    <row r="44" spans="1:8" ht="11.25">
      <c r="A44" s="9" t="s">
        <v>60</v>
      </c>
      <c r="B44" s="5"/>
      <c r="C44" s="5"/>
      <c r="D44" s="5"/>
      <c r="E44" s="5"/>
      <c r="F44" s="5"/>
      <c r="G44" s="6"/>
      <c r="H44" s="11">
        <f>SUM(B44:F44)</f>
        <v>0</v>
      </c>
    </row>
    <row r="45" spans="1:8" ht="11.25">
      <c r="A45" s="2" t="s">
        <v>25</v>
      </c>
      <c r="B45" s="6">
        <v>289047</v>
      </c>
      <c r="C45" s="6">
        <v>0</v>
      </c>
      <c r="D45" s="6">
        <v>0</v>
      </c>
      <c r="E45" s="6">
        <v>0</v>
      </c>
      <c r="F45" s="6">
        <v>0</v>
      </c>
      <c r="G45" s="6">
        <f>SUM(B45:F45)</f>
        <v>289047</v>
      </c>
      <c r="H45" s="10">
        <f>+H46+H47</f>
        <v>144523.5</v>
      </c>
    </row>
    <row r="46" spans="1:8" ht="11.25">
      <c r="A46" s="9" t="s">
        <v>59</v>
      </c>
      <c r="B46" s="11">
        <f>+(B45*0.5)/2</f>
        <v>72261.75</v>
      </c>
      <c r="C46" s="6"/>
      <c r="D46" s="6"/>
      <c r="E46" s="6"/>
      <c r="F46" s="6"/>
      <c r="G46" s="6"/>
      <c r="H46" s="11">
        <f>SUM(B46:F46)</f>
        <v>72261.75</v>
      </c>
    </row>
    <row r="47" spans="1:8" ht="11.25">
      <c r="A47" s="9" t="s">
        <v>60</v>
      </c>
      <c r="B47" s="5">
        <f>+B46</f>
        <v>72261.75</v>
      </c>
      <c r="C47" s="5"/>
      <c r="D47" s="5"/>
      <c r="E47" s="5"/>
      <c r="F47" s="5"/>
      <c r="G47" s="6"/>
      <c r="H47" s="11">
        <f>SUM(B47:F47)</f>
        <v>72261.75</v>
      </c>
    </row>
    <row r="48" spans="1:8" ht="11.25">
      <c r="A48" s="2" t="s">
        <v>26</v>
      </c>
      <c r="B48" s="6">
        <v>0</v>
      </c>
      <c r="C48" s="6">
        <v>250000</v>
      </c>
      <c r="D48" s="6">
        <v>0</v>
      </c>
      <c r="E48" s="6">
        <v>0</v>
      </c>
      <c r="F48" s="6">
        <v>0</v>
      </c>
      <c r="G48" s="6">
        <f>SUM(B48:F48)</f>
        <v>250000</v>
      </c>
      <c r="H48" s="10">
        <f>+H49+H50</f>
        <v>100000</v>
      </c>
    </row>
    <row r="49" spans="1:8" ht="11.25">
      <c r="A49" s="9" t="s">
        <v>59</v>
      </c>
      <c r="B49" s="5"/>
      <c r="C49" s="11">
        <f>+(C48*0.4)/2</f>
        <v>50000</v>
      </c>
      <c r="D49" s="5"/>
      <c r="E49" s="5"/>
      <c r="F49" s="5"/>
      <c r="G49" s="6"/>
      <c r="H49" s="11">
        <f>SUM(B49:F49)</f>
        <v>50000</v>
      </c>
    </row>
    <row r="50" spans="1:8" ht="11.25">
      <c r="A50" s="9" t="s">
        <v>60</v>
      </c>
      <c r="B50" s="5"/>
      <c r="C50" s="5">
        <f>+C49</f>
        <v>50000</v>
      </c>
      <c r="D50" s="5"/>
      <c r="E50" s="5"/>
      <c r="F50" s="5"/>
      <c r="G50" s="6"/>
      <c r="H50" s="11">
        <f>SUM(B50:F50)</f>
        <v>50000</v>
      </c>
    </row>
    <row r="51" spans="1:8" ht="11.25">
      <c r="A51" s="2" t="s">
        <v>29</v>
      </c>
      <c r="B51" s="6">
        <v>0</v>
      </c>
      <c r="C51" s="6">
        <v>0</v>
      </c>
      <c r="D51" s="6">
        <v>145000</v>
      </c>
      <c r="E51" s="6">
        <v>0</v>
      </c>
      <c r="F51" s="6">
        <v>599999.99999</v>
      </c>
      <c r="G51" s="6">
        <f>SUM(B51:F51)</f>
        <v>744999.99999</v>
      </c>
      <c r="H51" s="10">
        <f>+H52+H53</f>
        <v>744999.99999</v>
      </c>
    </row>
    <row r="52" spans="1:8" ht="11.25">
      <c r="A52" s="9" t="s">
        <v>59</v>
      </c>
      <c r="B52" s="5"/>
      <c r="C52" s="5"/>
      <c r="D52" s="5">
        <f>+D51</f>
        <v>145000</v>
      </c>
      <c r="E52" s="5"/>
      <c r="F52" s="5">
        <f>+F51</f>
        <v>599999.99999</v>
      </c>
      <c r="G52" s="6"/>
      <c r="H52" s="11">
        <f>SUM(B52:F52)</f>
        <v>744999.99999</v>
      </c>
    </row>
    <row r="53" spans="1:8" ht="11.25">
      <c r="A53" s="9" t="s">
        <v>60</v>
      </c>
      <c r="B53" s="5"/>
      <c r="C53" s="5"/>
      <c r="D53" s="5"/>
      <c r="E53" s="5"/>
      <c r="F53" s="5"/>
      <c r="G53" s="6"/>
      <c r="H53" s="11">
        <f>SUM(B53:F53)</f>
        <v>0</v>
      </c>
    </row>
    <row r="54" spans="1:8" ht="11.25">
      <c r="A54" s="2" t="s">
        <v>33</v>
      </c>
      <c r="B54" s="6">
        <v>145000</v>
      </c>
      <c r="C54" s="6">
        <v>0</v>
      </c>
      <c r="D54" s="6">
        <v>0</v>
      </c>
      <c r="E54" s="6">
        <v>0</v>
      </c>
      <c r="F54" s="6">
        <v>0</v>
      </c>
      <c r="G54" s="6">
        <f>SUM(B54:F54)</f>
        <v>145000</v>
      </c>
      <c r="H54" s="10">
        <f>+H55+H56</f>
        <v>72500</v>
      </c>
    </row>
    <row r="55" spans="1:8" ht="11.25">
      <c r="A55" s="9" t="s">
        <v>59</v>
      </c>
      <c r="B55" s="11">
        <f>+(B54*0.5)/2</f>
        <v>36250</v>
      </c>
      <c r="C55" s="6"/>
      <c r="D55" s="6"/>
      <c r="E55" s="6"/>
      <c r="F55" s="6"/>
      <c r="G55" s="6"/>
      <c r="H55" s="11">
        <f>SUM(B55:F55)</f>
        <v>36250</v>
      </c>
    </row>
    <row r="56" spans="1:8" ht="11.25">
      <c r="A56" s="9" t="s">
        <v>60</v>
      </c>
      <c r="B56" s="5">
        <f>+B55</f>
        <v>36250</v>
      </c>
      <c r="C56" s="5"/>
      <c r="D56" s="5"/>
      <c r="E56" s="5"/>
      <c r="F56" s="5"/>
      <c r="G56" s="6"/>
      <c r="H56" s="11">
        <f>SUM(B56:F56)</f>
        <v>36250</v>
      </c>
    </row>
    <row r="57" spans="1:8" ht="11.25">
      <c r="A57" s="2" t="s">
        <v>34</v>
      </c>
      <c r="B57" s="6">
        <v>0</v>
      </c>
      <c r="C57" s="6">
        <v>500000</v>
      </c>
      <c r="D57" s="6">
        <v>0</v>
      </c>
      <c r="E57" s="6">
        <v>0</v>
      </c>
      <c r="F57" s="6">
        <v>0</v>
      </c>
      <c r="G57" s="6">
        <f>SUM(B57:F57)</f>
        <v>500000</v>
      </c>
      <c r="H57" s="10">
        <f>+H58+H59</f>
        <v>200000</v>
      </c>
    </row>
    <row r="58" spans="1:8" ht="11.25">
      <c r="A58" s="9" t="s">
        <v>59</v>
      </c>
      <c r="B58" s="5"/>
      <c r="C58" s="11">
        <f>+(C57*0.4)/2</f>
        <v>100000</v>
      </c>
      <c r="D58" s="5"/>
      <c r="E58" s="5"/>
      <c r="F58" s="5"/>
      <c r="G58" s="6"/>
      <c r="H58" s="11">
        <f>SUM(B58:F58)</f>
        <v>100000</v>
      </c>
    </row>
    <row r="59" spans="1:8" ht="11.25">
      <c r="A59" s="9" t="s">
        <v>60</v>
      </c>
      <c r="B59" s="5"/>
      <c r="C59" s="5">
        <f>+C58</f>
        <v>100000</v>
      </c>
      <c r="D59" s="5"/>
      <c r="E59" s="5"/>
      <c r="F59" s="5"/>
      <c r="G59" s="6"/>
      <c r="H59" s="11">
        <f>SUM(B59:F59)</f>
        <v>100000</v>
      </c>
    </row>
    <row r="60" spans="1:8" ht="11.25">
      <c r="A60" s="2" t="s">
        <v>35</v>
      </c>
      <c r="B60" s="6">
        <v>0</v>
      </c>
      <c r="C60" s="6">
        <v>420000</v>
      </c>
      <c r="D60" s="6">
        <v>50000</v>
      </c>
      <c r="E60" s="6">
        <v>0</v>
      </c>
      <c r="F60" s="6">
        <v>0</v>
      </c>
      <c r="G60" s="6">
        <f>SUM(B60:F60)</f>
        <v>470000</v>
      </c>
      <c r="H60" s="10">
        <f>+H61+H62</f>
        <v>218000</v>
      </c>
    </row>
    <row r="61" spans="1:8" ht="11.25">
      <c r="A61" s="9" t="s">
        <v>59</v>
      </c>
      <c r="B61" s="5"/>
      <c r="C61" s="11">
        <f>+(C60*0.4)/2</f>
        <v>84000</v>
      </c>
      <c r="D61" s="5">
        <f>+D60</f>
        <v>50000</v>
      </c>
      <c r="E61" s="5"/>
      <c r="F61" s="5"/>
      <c r="G61" s="6"/>
      <c r="H61" s="11">
        <f>SUM(B61:F61)</f>
        <v>134000</v>
      </c>
    </row>
    <row r="62" spans="1:8" ht="11.25">
      <c r="A62" s="9" t="s">
        <v>60</v>
      </c>
      <c r="B62" s="5"/>
      <c r="C62" s="5">
        <f>+C61</f>
        <v>84000</v>
      </c>
      <c r="D62" s="5"/>
      <c r="E62" s="5"/>
      <c r="F62" s="5"/>
      <c r="G62" s="6"/>
      <c r="H62" s="11">
        <f>SUM(B62:F62)</f>
        <v>84000</v>
      </c>
    </row>
    <row r="63" spans="1:8" ht="11.25">
      <c r="A63" s="2" t="s">
        <v>36</v>
      </c>
      <c r="B63" s="6">
        <v>196200</v>
      </c>
      <c r="C63" s="6">
        <v>0</v>
      </c>
      <c r="D63" s="6">
        <v>0</v>
      </c>
      <c r="E63" s="6">
        <v>0</v>
      </c>
      <c r="F63" s="6">
        <v>0</v>
      </c>
      <c r="G63" s="6">
        <f>SUM(B63:F63)</f>
        <v>196200</v>
      </c>
      <c r="H63" s="10">
        <f>+H64+H65</f>
        <v>98100</v>
      </c>
    </row>
    <row r="64" spans="1:8" ht="11.25">
      <c r="A64" s="9" t="s">
        <v>59</v>
      </c>
      <c r="B64" s="11">
        <f>+(B63*0.5)/2</f>
        <v>49050</v>
      </c>
      <c r="C64" s="6"/>
      <c r="D64" s="6"/>
      <c r="E64" s="6"/>
      <c r="F64" s="6"/>
      <c r="G64" s="6"/>
      <c r="H64" s="11">
        <f>SUM(B64:F64)</f>
        <v>49050</v>
      </c>
    </row>
    <row r="65" spans="1:8" ht="11.25">
      <c r="A65" s="9" t="s">
        <v>60</v>
      </c>
      <c r="B65" s="5">
        <f>+B64</f>
        <v>49050</v>
      </c>
      <c r="C65" s="5"/>
      <c r="D65" s="5"/>
      <c r="E65" s="5"/>
      <c r="F65" s="5"/>
      <c r="G65" s="6"/>
      <c r="H65" s="11">
        <f>SUM(B65:F65)</f>
        <v>49050</v>
      </c>
    </row>
    <row r="66" spans="1:8" ht="11.25">
      <c r="A66" s="2" t="s">
        <v>37</v>
      </c>
      <c r="B66" s="6">
        <v>211538.63</v>
      </c>
      <c r="C66" s="6">
        <v>0</v>
      </c>
      <c r="D66" s="6">
        <v>0</v>
      </c>
      <c r="E66" s="6">
        <v>0</v>
      </c>
      <c r="F66" s="6">
        <v>0</v>
      </c>
      <c r="G66" s="6">
        <f>SUM(B66:F66)</f>
        <v>211538.63</v>
      </c>
      <c r="H66" s="10">
        <f>+H67+H68</f>
        <v>105769.315</v>
      </c>
    </row>
    <row r="67" spans="1:8" ht="11.25">
      <c r="A67" s="9" t="s">
        <v>59</v>
      </c>
      <c r="B67" s="11">
        <f>+(B66*0.5)/2</f>
        <v>52884.6575</v>
      </c>
      <c r="C67" s="6"/>
      <c r="D67" s="6"/>
      <c r="E67" s="6"/>
      <c r="F67" s="6"/>
      <c r="G67" s="6"/>
      <c r="H67" s="11">
        <f>SUM(B67:F67)</f>
        <v>52884.6575</v>
      </c>
    </row>
    <row r="68" spans="1:8" ht="11.25">
      <c r="A68" s="9" t="s">
        <v>60</v>
      </c>
      <c r="B68" s="5">
        <f>+B67</f>
        <v>52884.6575</v>
      </c>
      <c r="C68" s="5"/>
      <c r="D68" s="5"/>
      <c r="E68" s="5"/>
      <c r="F68" s="5"/>
      <c r="G68" s="6"/>
      <c r="H68" s="11">
        <f>SUM(B68:F68)</f>
        <v>52884.6575</v>
      </c>
    </row>
    <row r="69" spans="1:8" ht="11.25">
      <c r="A69" s="2" t="s">
        <v>38</v>
      </c>
      <c r="B69" s="6">
        <v>132280</v>
      </c>
      <c r="C69" s="6">
        <v>0</v>
      </c>
      <c r="D69" s="6">
        <v>0</v>
      </c>
      <c r="E69" s="6">
        <v>0</v>
      </c>
      <c r="F69" s="6">
        <v>0</v>
      </c>
      <c r="G69" s="6">
        <f>SUM(B69:F69)</f>
        <v>132280</v>
      </c>
      <c r="H69" s="10">
        <f>+H70+H71</f>
        <v>66140</v>
      </c>
    </row>
    <row r="70" spans="1:8" ht="11.25">
      <c r="A70" s="9" t="s">
        <v>59</v>
      </c>
      <c r="B70" s="11">
        <f>+(B69*0.5)/2</f>
        <v>33070</v>
      </c>
      <c r="C70" s="6"/>
      <c r="D70" s="6"/>
      <c r="E70" s="6"/>
      <c r="F70" s="6"/>
      <c r="G70" s="6"/>
      <c r="H70" s="11">
        <f>SUM(B70:F70)</f>
        <v>33070</v>
      </c>
    </row>
    <row r="71" spans="1:8" ht="11.25">
      <c r="A71" s="9" t="s">
        <v>60</v>
      </c>
      <c r="B71" s="5">
        <f>+B70</f>
        <v>33070</v>
      </c>
      <c r="C71" s="5"/>
      <c r="D71" s="5"/>
      <c r="E71" s="5"/>
      <c r="F71" s="5"/>
      <c r="G71" s="6"/>
      <c r="H71" s="11">
        <f>SUM(B71:F71)</f>
        <v>33070</v>
      </c>
    </row>
    <row r="72" spans="1:8" ht="11.25">
      <c r="A72" s="2" t="s">
        <v>39</v>
      </c>
      <c r="B72" s="6">
        <v>563680</v>
      </c>
      <c r="C72" s="6">
        <v>0</v>
      </c>
      <c r="D72" s="6">
        <v>0</v>
      </c>
      <c r="E72" s="6">
        <v>0</v>
      </c>
      <c r="F72" s="6">
        <v>0</v>
      </c>
      <c r="G72" s="6">
        <f>SUM(B72:F72)</f>
        <v>563680</v>
      </c>
      <c r="H72" s="10">
        <f>+H73+H74</f>
        <v>281840</v>
      </c>
    </row>
    <row r="73" spans="1:8" ht="11.25">
      <c r="A73" s="9" t="s">
        <v>59</v>
      </c>
      <c r="B73" s="11">
        <f>+(B72*0.5)/2</f>
        <v>140920</v>
      </c>
      <c r="C73" s="6"/>
      <c r="D73" s="6"/>
      <c r="E73" s="6"/>
      <c r="F73" s="6"/>
      <c r="G73" s="6"/>
      <c r="H73" s="11">
        <f>SUM(B73:F73)</f>
        <v>140920</v>
      </c>
    </row>
    <row r="74" spans="1:8" ht="11.25">
      <c r="A74" s="9" t="s">
        <v>60</v>
      </c>
      <c r="B74" s="5">
        <f>+B73</f>
        <v>140920</v>
      </c>
      <c r="C74" s="5"/>
      <c r="D74" s="5"/>
      <c r="E74" s="5"/>
      <c r="F74" s="5"/>
      <c r="G74" s="6"/>
      <c r="H74" s="11">
        <f>SUM(B74:F74)</f>
        <v>140920</v>
      </c>
    </row>
    <row r="75" spans="1:8" ht="11.25">
      <c r="A75" s="2" t="s">
        <v>40</v>
      </c>
      <c r="B75" s="6">
        <v>0</v>
      </c>
      <c r="C75" s="6">
        <v>384000</v>
      </c>
      <c r="D75" s="6">
        <v>0</v>
      </c>
      <c r="E75" s="6">
        <v>0</v>
      </c>
      <c r="F75" s="6">
        <v>0</v>
      </c>
      <c r="G75" s="6">
        <f>SUM(B75:F75)</f>
        <v>384000</v>
      </c>
      <c r="H75" s="10">
        <f>+H76+H77</f>
        <v>153600</v>
      </c>
    </row>
    <row r="76" spans="1:8" ht="11.25">
      <c r="A76" s="9" t="s">
        <v>59</v>
      </c>
      <c r="B76" s="6"/>
      <c r="C76" s="11">
        <f>+(C75*0.4)/2</f>
        <v>76800</v>
      </c>
      <c r="D76" s="6"/>
      <c r="E76" s="6"/>
      <c r="F76" s="6"/>
      <c r="G76" s="6"/>
      <c r="H76" s="11">
        <f>SUM(B76:F76)</f>
        <v>76800</v>
      </c>
    </row>
    <row r="77" spans="1:8" ht="11.25">
      <c r="A77" s="9" t="s">
        <v>60</v>
      </c>
      <c r="B77" s="5"/>
      <c r="C77" s="5">
        <f>+C76</f>
        <v>76800</v>
      </c>
      <c r="D77" s="5"/>
      <c r="E77" s="5"/>
      <c r="F77" s="5"/>
      <c r="G77" s="6"/>
      <c r="H77" s="11">
        <f>SUM(B77:F77)</f>
        <v>76800</v>
      </c>
    </row>
    <row r="78" spans="1:8" ht="11.25">
      <c r="A78" s="2" t="s">
        <v>41</v>
      </c>
      <c r="B78" s="6">
        <v>0</v>
      </c>
      <c r="C78" s="6">
        <v>600000</v>
      </c>
      <c r="D78" s="6">
        <v>0</v>
      </c>
      <c r="E78" s="6">
        <v>0</v>
      </c>
      <c r="F78" s="6">
        <v>150000.00001</v>
      </c>
      <c r="G78" s="6">
        <f>SUM(B78:F78)</f>
        <v>750000.00001</v>
      </c>
      <c r="H78" s="10">
        <f>+H79+H80</f>
        <v>390000.00000999996</v>
      </c>
    </row>
    <row r="79" spans="1:8" ht="11.25">
      <c r="A79" s="9" t="s">
        <v>59</v>
      </c>
      <c r="B79" s="5"/>
      <c r="C79" s="11">
        <f>+(C78*0.4)/2</f>
        <v>120000</v>
      </c>
      <c r="D79" s="5"/>
      <c r="E79" s="5"/>
      <c r="F79" s="5">
        <f>+F78</f>
        <v>150000.00001</v>
      </c>
      <c r="G79" s="6"/>
      <c r="H79" s="11">
        <f>SUM(B79:F79)</f>
        <v>270000.00000999996</v>
      </c>
    </row>
    <row r="80" spans="1:8" ht="11.25">
      <c r="A80" s="9" t="s">
        <v>60</v>
      </c>
      <c r="B80" s="5"/>
      <c r="C80" s="5">
        <f>+C79</f>
        <v>120000</v>
      </c>
      <c r="D80" s="5"/>
      <c r="E80" s="5"/>
      <c r="F80" s="5"/>
      <c r="G80" s="6"/>
      <c r="H80" s="11">
        <f>SUM(B80:F80)</f>
        <v>120000</v>
      </c>
    </row>
    <row r="81" spans="1:8" ht="11.25">
      <c r="A81" s="2" t="s">
        <v>42</v>
      </c>
      <c r="B81" s="6">
        <v>125659.6</v>
      </c>
      <c r="C81" s="6">
        <v>0</v>
      </c>
      <c r="D81" s="6">
        <v>0</v>
      </c>
      <c r="E81" s="6">
        <v>0</v>
      </c>
      <c r="F81" s="6">
        <v>0</v>
      </c>
      <c r="G81" s="6">
        <f>SUM(B81:F81)</f>
        <v>125659.6</v>
      </c>
      <c r="H81" s="10">
        <f>+H82+H83</f>
        <v>62829.8</v>
      </c>
    </row>
    <row r="82" spans="1:8" ht="11.25">
      <c r="A82" s="9" t="s">
        <v>59</v>
      </c>
      <c r="B82" s="11">
        <f>+(B81*0.5)/2</f>
        <v>31414.9</v>
      </c>
      <c r="C82" s="6"/>
      <c r="D82" s="6"/>
      <c r="E82" s="6"/>
      <c r="F82" s="6"/>
      <c r="G82" s="6"/>
      <c r="H82" s="11">
        <f>SUM(B82:F82)</f>
        <v>31414.9</v>
      </c>
    </row>
    <row r="83" spans="1:8" ht="11.25">
      <c r="A83" s="9" t="s">
        <v>60</v>
      </c>
      <c r="B83" s="5">
        <f>+B82</f>
        <v>31414.9</v>
      </c>
      <c r="C83" s="5"/>
      <c r="D83" s="5"/>
      <c r="E83" s="5"/>
      <c r="F83" s="5"/>
      <c r="G83" s="6"/>
      <c r="H83" s="11">
        <f>SUM(B83:F83)</f>
        <v>31414.9</v>
      </c>
    </row>
    <row r="84" spans="1:8" ht="11.25">
      <c r="A84" s="2" t="s">
        <v>43</v>
      </c>
      <c r="B84" s="6">
        <v>0</v>
      </c>
      <c r="C84" s="6">
        <v>0</v>
      </c>
      <c r="D84" s="6">
        <v>170000</v>
      </c>
      <c r="E84" s="6">
        <v>0</v>
      </c>
      <c r="F84" s="6">
        <v>0</v>
      </c>
      <c r="G84" s="6">
        <f>SUM(B84:F84)</f>
        <v>170000</v>
      </c>
      <c r="H84" s="10">
        <f>+H85+H86</f>
        <v>170000</v>
      </c>
    </row>
    <row r="85" spans="1:8" ht="11.25">
      <c r="A85" s="9" t="s">
        <v>59</v>
      </c>
      <c r="B85" s="6"/>
      <c r="C85" s="6"/>
      <c r="D85" s="11">
        <f>+D84</f>
        <v>170000</v>
      </c>
      <c r="E85" s="6"/>
      <c r="F85" s="6"/>
      <c r="G85" s="6"/>
      <c r="H85" s="11">
        <f>SUM(B85:F85)</f>
        <v>170000</v>
      </c>
    </row>
    <row r="86" spans="1:8" ht="11.25">
      <c r="A86" s="9" t="s">
        <v>60</v>
      </c>
      <c r="B86" s="5"/>
      <c r="C86" s="5"/>
      <c r="D86" s="5"/>
      <c r="E86" s="5"/>
      <c r="F86" s="5"/>
      <c r="G86" s="6"/>
      <c r="H86" s="11">
        <f>SUM(B86:F86)</f>
        <v>0</v>
      </c>
    </row>
    <row r="87" spans="1:8" ht="11.25">
      <c r="A87" s="2" t="s">
        <v>44</v>
      </c>
      <c r="B87" s="6">
        <v>63279.33</v>
      </c>
      <c r="C87" s="6">
        <v>0</v>
      </c>
      <c r="D87" s="6">
        <v>0</v>
      </c>
      <c r="E87" s="6">
        <v>0</v>
      </c>
      <c r="F87" s="6">
        <v>0</v>
      </c>
      <c r="G87" s="6">
        <f>SUM(B87:F87)</f>
        <v>63279.33</v>
      </c>
      <c r="H87" s="10">
        <f>+H88+H89</f>
        <v>0</v>
      </c>
    </row>
    <row r="88" spans="1:8" ht="11.25">
      <c r="A88" s="9" t="s">
        <v>59</v>
      </c>
      <c r="B88" s="6"/>
      <c r="C88" s="6"/>
      <c r="D88" s="6"/>
      <c r="E88" s="6"/>
      <c r="F88" s="6"/>
      <c r="G88" s="6"/>
      <c r="H88" s="11">
        <f>SUM(B88:F88)</f>
        <v>0</v>
      </c>
    </row>
    <row r="89" spans="1:8" ht="11.25">
      <c r="A89" s="9" t="s">
        <v>60</v>
      </c>
      <c r="B89" s="5"/>
      <c r="C89" s="5"/>
      <c r="D89" s="5"/>
      <c r="E89" s="5"/>
      <c r="F89" s="5"/>
      <c r="G89" s="6"/>
      <c r="H89" s="11">
        <f>SUM(B89:F89)</f>
        <v>0</v>
      </c>
    </row>
    <row r="90" spans="1:8" ht="11.25">
      <c r="A90" s="2" t="s">
        <v>45</v>
      </c>
      <c r="B90" s="6">
        <v>209336</v>
      </c>
      <c r="C90" s="6">
        <v>0</v>
      </c>
      <c r="D90" s="6">
        <v>0</v>
      </c>
      <c r="E90" s="6">
        <v>0</v>
      </c>
      <c r="F90" s="6">
        <v>0</v>
      </c>
      <c r="G90" s="6">
        <f>SUM(B90:F90)</f>
        <v>209336</v>
      </c>
      <c r="H90" s="10">
        <f>+H91+H92</f>
        <v>104668</v>
      </c>
    </row>
    <row r="91" spans="1:8" ht="11.25">
      <c r="A91" s="9" t="s">
        <v>59</v>
      </c>
      <c r="B91" s="11">
        <f>+(B90*0.5)/2</f>
        <v>52334</v>
      </c>
      <c r="C91" s="6"/>
      <c r="D91" s="6"/>
      <c r="E91" s="6"/>
      <c r="F91" s="6"/>
      <c r="G91" s="6"/>
      <c r="H91" s="11">
        <f>SUM(B91:F91)</f>
        <v>52334</v>
      </c>
    </row>
    <row r="92" spans="1:8" ht="11.25">
      <c r="A92" s="9" t="s">
        <v>60</v>
      </c>
      <c r="B92" s="5">
        <f>+B91</f>
        <v>52334</v>
      </c>
      <c r="C92" s="5"/>
      <c r="D92" s="5"/>
      <c r="E92" s="5"/>
      <c r="F92" s="5"/>
      <c r="G92" s="6"/>
      <c r="H92" s="11">
        <f>SUM(B92:F92)</f>
        <v>52334</v>
      </c>
    </row>
    <row r="93" spans="1:8" ht="11.25">
      <c r="A93" s="2" t="s">
        <v>46</v>
      </c>
      <c r="B93" s="6">
        <v>0</v>
      </c>
      <c r="C93" s="6">
        <v>420000</v>
      </c>
      <c r="D93" s="6">
        <v>0</v>
      </c>
      <c r="E93" s="6">
        <v>0</v>
      </c>
      <c r="F93" s="6">
        <v>0</v>
      </c>
      <c r="G93" s="6">
        <f>SUM(B93:F93)</f>
        <v>420000</v>
      </c>
      <c r="H93" s="10">
        <f>+H94+H95</f>
        <v>168000</v>
      </c>
    </row>
    <row r="94" spans="1:8" ht="11.25">
      <c r="A94" s="9" t="s">
        <v>59</v>
      </c>
      <c r="B94" s="5"/>
      <c r="C94" s="11">
        <f>+(C93*0.4)/2</f>
        <v>84000</v>
      </c>
      <c r="D94" s="5"/>
      <c r="E94" s="5"/>
      <c r="F94" s="5"/>
      <c r="G94" s="6"/>
      <c r="H94" s="11">
        <f>SUM(B94:F94)</f>
        <v>84000</v>
      </c>
    </row>
    <row r="95" spans="1:8" ht="11.25">
      <c r="A95" s="9" t="s">
        <v>60</v>
      </c>
      <c r="C95" s="5">
        <f>+C94</f>
        <v>84000</v>
      </c>
      <c r="G95" s="6"/>
      <c r="H95" s="11">
        <f>SUM(B95:F95)</f>
        <v>84000</v>
      </c>
    </row>
    <row r="96" ht="11.25">
      <c r="G96" s="6"/>
    </row>
    <row r="97" spans="1:8" ht="11.25">
      <c r="A97" s="2" t="s">
        <v>63</v>
      </c>
      <c r="B97" s="10">
        <f>+B3+B6+B9+B12+B15+B18+B21+B24+B27+B30+B33+B36+B39+B45+B54+B63+B66+B69+B72+B81+B87+B90</f>
        <v>5486035.52</v>
      </c>
      <c r="C97" s="10">
        <f>+C48+C57+C60+C75+C78+C93</f>
        <v>2574000</v>
      </c>
      <c r="D97" s="10">
        <f>+D42+D51+D60+D84</f>
        <v>425000</v>
      </c>
      <c r="E97" s="5">
        <v>0</v>
      </c>
      <c r="F97" s="10">
        <f>+F51+F78</f>
        <v>750000</v>
      </c>
      <c r="G97" s="6">
        <f>SUM(B97:F97)</f>
        <v>9235035.52</v>
      </c>
      <c r="H97" s="10"/>
    </row>
    <row r="98" spans="1:8" ht="11.25">
      <c r="A98" s="2" t="s">
        <v>64</v>
      </c>
      <c r="B98" s="6">
        <f>+B99+B100</f>
        <v>2711378.0949999997</v>
      </c>
      <c r="C98" s="6">
        <f>+C99+C100</f>
        <v>1029600</v>
      </c>
      <c r="D98" s="6">
        <f>+D99+D100</f>
        <v>425000</v>
      </c>
      <c r="F98" s="6">
        <f>+F99+F100</f>
        <v>750000</v>
      </c>
      <c r="H98" s="6">
        <f>+H99+H100</f>
        <v>4915978.095</v>
      </c>
    </row>
    <row r="99" spans="1:8" ht="11.25">
      <c r="A99" s="9" t="s">
        <v>59</v>
      </c>
      <c r="B99" s="11">
        <f aca="true" t="shared" si="0" ref="B99:D100">+B4+B7+B10+B13+B16+B19+B22+B25+B28+B31+B34+B37+B40+B43+B46+B49+B52+B55+B58+B61+B64+B67+B70+B73+B76+B79+B82+B85+B88+B91+B94</f>
        <v>1355689.0474999999</v>
      </c>
      <c r="C99" s="11">
        <f t="shared" si="0"/>
        <v>514800</v>
      </c>
      <c r="D99" s="11">
        <f t="shared" si="0"/>
        <v>425000</v>
      </c>
      <c r="F99" s="11">
        <f>+F4+F7+F10+F13+F16+F19+F22+F25+F28+F31+F34+F37+F40+F43+F46+F49+F52+F55+F58+F61+F64+F67+F70+F73+F76+F79+F82+F85+F88+F91+F94</f>
        <v>750000</v>
      </c>
      <c r="H99" s="11">
        <f>SUM(B99:F99)</f>
        <v>3045489.0475</v>
      </c>
    </row>
    <row r="100" spans="1:8" ht="11.25">
      <c r="A100" s="9" t="s">
        <v>60</v>
      </c>
      <c r="B100" s="11">
        <f t="shared" si="0"/>
        <v>1355689.0474999999</v>
      </c>
      <c r="C100" s="11">
        <f t="shared" si="0"/>
        <v>514800</v>
      </c>
      <c r="D100" s="11">
        <f t="shared" si="0"/>
        <v>0</v>
      </c>
      <c r="F100" s="5">
        <v>0</v>
      </c>
      <c r="H100" s="11">
        <f>SUM(B100:F100)</f>
        <v>1870489.0474999999</v>
      </c>
    </row>
    <row r="101" spans="1:6" ht="11.25">
      <c r="A101" s="2" t="s">
        <v>65</v>
      </c>
      <c r="B101" s="12">
        <v>0.3091</v>
      </c>
      <c r="C101" s="8">
        <v>0.2503</v>
      </c>
      <c r="D101" s="13">
        <v>1</v>
      </c>
      <c r="F101" s="13">
        <v>1</v>
      </c>
    </row>
    <row r="102" spans="1:3" ht="11.25">
      <c r="A102" s="2"/>
      <c r="B102" s="6"/>
      <c r="C102" s="8"/>
    </row>
    <row r="103" spans="1:3" ht="11.25">
      <c r="A103" s="2"/>
      <c r="B103" s="6"/>
      <c r="C103" s="8"/>
    </row>
    <row r="104" spans="1:3" ht="11.25">
      <c r="A104" s="2"/>
      <c r="B104" s="6"/>
      <c r="C104" s="8"/>
    </row>
  </sheetData>
  <mergeCells count="1">
    <mergeCell ref="A1:G1"/>
  </mergeCells>
  <printOptions gridLines="1"/>
  <pageMargins left="0.75" right="0.75" top="1" bottom="1" header="0.5" footer="0.5"/>
  <pageSetup fitToHeight="10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mipaf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CONSORZIO DI PRODUZIONE CARNE BOVINA</dc:title>
  <dc:subject>CONSORZIO DI PRODUZIONE CARNE BOVINA</dc:subject>
  <dc:creator>RadicchiC</dc:creator>
  <cp:keywords/>
  <dc:description/>
  <cp:lastModifiedBy>direnzol</cp:lastModifiedBy>
  <cp:lastPrinted>2006-02-02T15:43:29Z</cp:lastPrinted>
  <dcterms:created xsi:type="dcterms:W3CDTF">2006-02-02T11:57:24Z</dcterms:created>
  <dcterms:modified xsi:type="dcterms:W3CDTF">2007-01-24T11:33:31Z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-1372996745</vt:i4>
  </property>
  <property fmtid="{D5CDD505-2E9C-101B-9397-08002B2CF9AE}" pid="3" name="_EmailSubject">
    <vt:lpwstr>Contratti di filiera</vt:lpwstr>
  </property>
  <property fmtid="{D5CDD505-2E9C-101B-9397-08002B2CF9AE}" pid="4" name="_AuthorEmail">
    <vt:lpwstr>posr3@politicheagricole.it</vt:lpwstr>
  </property>
  <property fmtid="{D5CDD505-2E9C-101B-9397-08002B2CF9AE}" pid="5" name="_AuthorEmailDisplayName">
    <vt:lpwstr>POSR 3</vt:lpwstr>
  </property>
</Properties>
</file>