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Inv.Ti per Tab. di spesa e Reg." sheetId="1" r:id="rId1"/>
    <sheet name="Contributo" sheetId="2" r:id="rId2"/>
  </sheets>
  <definedNames/>
  <calcPr fullCalcOnLoad="1"/>
</workbook>
</file>

<file path=xl/sharedStrings.xml><?xml version="1.0" encoding="utf-8"?>
<sst xmlns="http://schemas.openxmlformats.org/spreadsheetml/2006/main" count="110" uniqueCount="44">
  <si>
    <t>Denominazione beneficiario e Distr. regionale</t>
  </si>
  <si>
    <t>1A</t>
  </si>
  <si>
    <t>2A</t>
  </si>
  <si>
    <t>3A</t>
  </si>
  <si>
    <t>4A</t>
  </si>
  <si>
    <t>5A</t>
  </si>
  <si>
    <t>Totale</t>
  </si>
  <si>
    <t>A.P.Z  Associazione tra i Produttori Zootecnici del Territorio della Calabria</t>
  </si>
  <si>
    <t xml:space="preserve">     CALABRIA</t>
  </si>
  <si>
    <t>AGRIROCCA DI RECH EMANUELE &amp; C. Sas</t>
  </si>
  <si>
    <t xml:space="preserve">     LAZIO</t>
  </si>
  <si>
    <t xml:space="preserve">     VENETO</t>
  </si>
  <si>
    <t>AZIENDA AGRICOLA VIO ANTONIO E C. SS</t>
  </si>
  <si>
    <t>BEATRICE FIORENZA</t>
  </si>
  <si>
    <t xml:space="preserve">     CAMPANIA</t>
  </si>
  <si>
    <t>COLOMBEROTTO S.p.A</t>
  </si>
  <si>
    <t>DI BELLONIA MARIO NICOLA</t>
  </si>
  <si>
    <t>FERRUCCI GIOVANNI</t>
  </si>
  <si>
    <t>FRUSCIANTE AGOSTINO</t>
  </si>
  <si>
    <t>MATTEO ANTONIETTA</t>
  </si>
  <si>
    <t>NATURAL CARNI s.c.a.r.l.</t>
  </si>
  <si>
    <t>ORIZZONTE DI PALADIN FERNANDA</t>
  </si>
  <si>
    <t>RECH EMANUELE</t>
  </si>
  <si>
    <t>ROMANO SAS di ROMANO SALVATORE</t>
  </si>
  <si>
    <t>SINERGIE s.a.s. DI E. RECH &amp; C.</t>
  </si>
  <si>
    <t>SUI.SAN.GESTIONE CENTRO PARENTALE SRL</t>
  </si>
  <si>
    <t>SUINICOLA MERIDIONALE SRL</t>
  </si>
  <si>
    <t>CALABRIA</t>
  </si>
  <si>
    <t>CAMPANIA</t>
  </si>
  <si>
    <t>LAZIO</t>
  </si>
  <si>
    <t>VENETO</t>
  </si>
  <si>
    <t>Tab. 1: NATURAL CARNI S.C.A.R.L. - Investimenti ammissibili (Valori espressi in Euro)</t>
  </si>
  <si>
    <t>Denominazione beneficiario</t>
  </si>
  <si>
    <t>Tab. 2: NATURAL CARNI S.C.A.R.L. -- Contributo in conto capitale e finanziamento agevolato (Valori espressi in Euro)</t>
  </si>
  <si>
    <t>Tot. Investimenti</t>
  </si>
  <si>
    <t>Tot. contributo</t>
  </si>
  <si>
    <t>Totale investimenti</t>
  </si>
  <si>
    <t>Totale contributo</t>
  </si>
  <si>
    <t>Contributo in conto capitale</t>
  </si>
  <si>
    <t>Finanziamento agevolato</t>
  </si>
  <si>
    <t>ESL</t>
  </si>
  <si>
    <t>2A (40%)</t>
  </si>
  <si>
    <t>2A (50%)</t>
  </si>
  <si>
    <t>4A (75%)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</si>
</sst>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2" fillId="0" borderId="0" xfId="17" applyNumberFormat="1" applyFont="1" applyAlignment="1">
      <alignment/>
    </xf>
    <xf numFmtId="9" fontId="2" fillId="0" borderId="0" xfId="17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C22" sqref="C22"/>
    </sheetView>
  </sheetViews>
  <sheetFormatPr defaultColWidth="9.140625" defaultRowHeight="12.75"/>
  <cols>
    <col min="1" max="1" width="58.421875" style="1" customWidth="1"/>
    <col min="2" max="4" width="13.7109375" style="1" bestFit="1" customWidth="1"/>
    <col min="5" max="5" width="12.00390625" style="1" bestFit="1" customWidth="1"/>
    <col min="6" max="6" width="5.57421875" style="1" bestFit="1" customWidth="1"/>
    <col min="7" max="7" width="12.421875" style="1" customWidth="1"/>
    <col min="8" max="16384" width="9.140625" style="1" customWidth="1"/>
  </cols>
  <sheetData>
    <row r="1" spans="1:7" ht="11.25">
      <c r="A1" s="15" t="s">
        <v>31</v>
      </c>
      <c r="B1" s="15"/>
      <c r="C1" s="15"/>
      <c r="D1" s="15"/>
      <c r="E1" s="15"/>
      <c r="F1" s="15"/>
      <c r="G1" s="15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800000</v>
      </c>
      <c r="C3" s="6">
        <v>0</v>
      </c>
      <c r="D3" s="6">
        <v>0</v>
      </c>
      <c r="E3" s="6">
        <v>0</v>
      </c>
      <c r="F3" s="6">
        <v>0</v>
      </c>
      <c r="G3" s="6">
        <v>800000</v>
      </c>
    </row>
    <row r="4" spans="1:7" ht="11.25">
      <c r="A4" s="1" t="s">
        <v>8</v>
      </c>
      <c r="B4" s="5">
        <v>800000</v>
      </c>
      <c r="C4" s="5">
        <v>0</v>
      </c>
      <c r="D4" s="5">
        <v>0</v>
      </c>
      <c r="E4" s="5">
        <v>0</v>
      </c>
      <c r="F4" s="5">
        <v>0</v>
      </c>
      <c r="G4" s="5">
        <v>800000</v>
      </c>
    </row>
    <row r="5" spans="1:7" ht="11.25">
      <c r="A5" s="2" t="s">
        <v>9</v>
      </c>
      <c r="B5" s="6">
        <v>502400</v>
      </c>
      <c r="C5" s="6">
        <v>0</v>
      </c>
      <c r="D5" s="6">
        <v>0</v>
      </c>
      <c r="E5" s="6">
        <v>0</v>
      </c>
      <c r="F5" s="6">
        <v>0</v>
      </c>
      <c r="G5" s="6">
        <v>502400</v>
      </c>
    </row>
    <row r="6" spans="1:7" ht="11.25">
      <c r="A6" s="1" t="s">
        <v>10</v>
      </c>
      <c r="B6" s="5">
        <v>220000</v>
      </c>
      <c r="C6" s="5">
        <v>0</v>
      </c>
      <c r="D6" s="5">
        <v>0</v>
      </c>
      <c r="E6" s="5">
        <v>0</v>
      </c>
      <c r="F6" s="5">
        <v>0</v>
      </c>
      <c r="G6" s="5">
        <v>220000</v>
      </c>
    </row>
    <row r="7" spans="1:7" ht="11.25">
      <c r="A7" s="1" t="s">
        <v>11</v>
      </c>
      <c r="B7" s="5">
        <v>282400</v>
      </c>
      <c r="C7" s="5">
        <v>0</v>
      </c>
      <c r="D7" s="5">
        <v>0</v>
      </c>
      <c r="E7" s="5">
        <v>0</v>
      </c>
      <c r="F7" s="5">
        <v>0</v>
      </c>
      <c r="G7" s="5">
        <v>282400</v>
      </c>
    </row>
    <row r="8" spans="1:7" ht="11.25">
      <c r="A8" s="2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1.25">
      <c r="A9" s="1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1.25">
      <c r="A10" s="2" t="s">
        <v>13</v>
      </c>
      <c r="B10" s="6">
        <v>72000</v>
      </c>
      <c r="C10" s="6">
        <v>0</v>
      </c>
      <c r="D10" s="6">
        <v>0</v>
      </c>
      <c r="E10" s="6">
        <v>0</v>
      </c>
      <c r="F10" s="6">
        <v>0</v>
      </c>
      <c r="G10" s="6">
        <v>72000</v>
      </c>
    </row>
    <row r="11" spans="1:7" ht="11.25">
      <c r="A11" s="1" t="s">
        <v>14</v>
      </c>
      <c r="B11" s="5">
        <v>72000</v>
      </c>
      <c r="C11" s="5">
        <v>0</v>
      </c>
      <c r="D11" s="5">
        <v>0</v>
      </c>
      <c r="E11" s="5">
        <v>0</v>
      </c>
      <c r="F11" s="5">
        <v>0</v>
      </c>
      <c r="G11" s="5">
        <v>72000</v>
      </c>
    </row>
    <row r="12" spans="1:7" ht="11.25">
      <c r="A12" s="2" t="s">
        <v>15</v>
      </c>
      <c r="B12" s="6">
        <v>0</v>
      </c>
      <c r="C12" s="6">
        <v>388940</v>
      </c>
      <c r="D12" s="6">
        <v>0</v>
      </c>
      <c r="E12" s="6">
        <v>0</v>
      </c>
      <c r="F12" s="6">
        <v>0</v>
      </c>
      <c r="G12" s="6">
        <v>388940</v>
      </c>
    </row>
    <row r="13" spans="1:7" ht="11.25">
      <c r="A13" s="1" t="s">
        <v>11</v>
      </c>
      <c r="B13" s="5">
        <v>0</v>
      </c>
      <c r="C13" s="5">
        <v>388940</v>
      </c>
      <c r="D13" s="5">
        <v>0</v>
      </c>
      <c r="E13" s="5">
        <v>0</v>
      </c>
      <c r="F13" s="5">
        <v>0</v>
      </c>
      <c r="G13" s="5">
        <v>388940</v>
      </c>
    </row>
    <row r="14" spans="1:7" ht="11.25">
      <c r="A14" s="2" t="s">
        <v>16</v>
      </c>
      <c r="B14" s="6">
        <v>140000</v>
      </c>
      <c r="C14" s="6">
        <v>0</v>
      </c>
      <c r="D14" s="6">
        <v>0</v>
      </c>
      <c r="E14" s="6">
        <v>0</v>
      </c>
      <c r="F14" s="6">
        <v>0</v>
      </c>
      <c r="G14" s="6">
        <v>140000</v>
      </c>
    </row>
    <row r="15" spans="1:7" ht="11.25">
      <c r="A15" s="1" t="s">
        <v>14</v>
      </c>
      <c r="B15" s="5">
        <v>140000</v>
      </c>
      <c r="C15" s="5">
        <v>0</v>
      </c>
      <c r="D15" s="5">
        <v>0</v>
      </c>
      <c r="E15" s="5">
        <v>0</v>
      </c>
      <c r="F15" s="5">
        <v>0</v>
      </c>
      <c r="G15" s="5">
        <v>140000</v>
      </c>
    </row>
    <row r="16" spans="1:7" ht="11.25">
      <c r="A16" s="2" t="s">
        <v>17</v>
      </c>
      <c r="B16" s="6">
        <v>274000</v>
      </c>
      <c r="C16" s="6">
        <v>0</v>
      </c>
      <c r="D16" s="6">
        <v>0</v>
      </c>
      <c r="E16" s="6">
        <v>0</v>
      </c>
      <c r="F16" s="6">
        <v>0</v>
      </c>
      <c r="G16" s="6">
        <v>274000</v>
      </c>
    </row>
    <row r="17" spans="1:7" ht="11.25">
      <c r="A17" s="1" t="s">
        <v>14</v>
      </c>
      <c r="B17" s="5">
        <v>274000</v>
      </c>
      <c r="C17" s="5">
        <v>0</v>
      </c>
      <c r="D17" s="5">
        <v>0</v>
      </c>
      <c r="E17" s="5">
        <v>0</v>
      </c>
      <c r="F17" s="5">
        <v>0</v>
      </c>
      <c r="G17" s="5">
        <v>274000</v>
      </c>
    </row>
    <row r="18" spans="1:7" ht="11.25">
      <c r="A18" s="2" t="s">
        <v>18</v>
      </c>
      <c r="B18" s="6">
        <v>0</v>
      </c>
      <c r="C18" s="6">
        <v>620000</v>
      </c>
      <c r="D18" s="6">
        <v>0</v>
      </c>
      <c r="E18" s="6">
        <v>0</v>
      </c>
      <c r="F18" s="6">
        <v>0</v>
      </c>
      <c r="G18" s="6">
        <v>620000</v>
      </c>
    </row>
    <row r="19" spans="1:7" ht="11.25">
      <c r="A19" s="1" t="s">
        <v>14</v>
      </c>
      <c r="B19" s="5">
        <v>0</v>
      </c>
      <c r="C19" s="5">
        <v>620000</v>
      </c>
      <c r="D19" s="5">
        <v>0</v>
      </c>
      <c r="E19" s="5">
        <v>0</v>
      </c>
      <c r="F19" s="5">
        <v>0</v>
      </c>
      <c r="G19" s="5">
        <v>620000</v>
      </c>
    </row>
    <row r="20" spans="1:7" ht="11.25">
      <c r="A20" s="2" t="s">
        <v>19</v>
      </c>
      <c r="B20" s="6">
        <v>29500</v>
      </c>
      <c r="C20" s="6">
        <v>0</v>
      </c>
      <c r="D20" s="6">
        <v>0</v>
      </c>
      <c r="E20" s="6">
        <v>0</v>
      </c>
      <c r="F20" s="6">
        <v>0</v>
      </c>
      <c r="G20" s="6">
        <v>29500</v>
      </c>
    </row>
    <row r="21" spans="1:7" ht="11.25">
      <c r="A21" s="1" t="s">
        <v>14</v>
      </c>
      <c r="B21" s="5">
        <v>29500</v>
      </c>
      <c r="C21" s="5">
        <v>0</v>
      </c>
      <c r="D21" s="5">
        <v>0</v>
      </c>
      <c r="E21" s="5">
        <v>0</v>
      </c>
      <c r="F21" s="5">
        <v>0</v>
      </c>
      <c r="G21" s="5">
        <v>29500</v>
      </c>
    </row>
    <row r="22" spans="1:7" ht="11.25">
      <c r="A22" s="2" t="s">
        <v>20</v>
      </c>
      <c r="B22" s="6">
        <v>200000</v>
      </c>
      <c r="C22" s="6">
        <v>100000</v>
      </c>
      <c r="D22" s="6">
        <v>1600000</v>
      </c>
      <c r="E22" s="6">
        <v>500000</v>
      </c>
      <c r="F22" s="6">
        <v>0</v>
      </c>
      <c r="G22" s="6">
        <v>2400000</v>
      </c>
    </row>
    <row r="23" spans="1:7" ht="11.25">
      <c r="A23" s="1" t="s">
        <v>8</v>
      </c>
      <c r="B23" s="5">
        <v>18000</v>
      </c>
      <c r="C23" s="5">
        <v>9000</v>
      </c>
      <c r="D23" s="5">
        <v>144000</v>
      </c>
      <c r="E23" s="5">
        <v>45000</v>
      </c>
      <c r="F23" s="5">
        <v>0</v>
      </c>
      <c r="G23" s="5">
        <v>216000</v>
      </c>
    </row>
    <row r="24" spans="1:7" ht="11.25">
      <c r="A24" s="1" t="s">
        <v>14</v>
      </c>
      <c r="B24" s="5">
        <v>8000</v>
      </c>
      <c r="C24" s="5">
        <v>4000</v>
      </c>
      <c r="D24" s="5">
        <v>64000</v>
      </c>
      <c r="E24" s="5">
        <v>20000</v>
      </c>
      <c r="F24" s="5">
        <v>0</v>
      </c>
      <c r="G24" s="5">
        <v>96000</v>
      </c>
    </row>
    <row r="25" spans="1:7" ht="11.25">
      <c r="A25" s="1" t="s">
        <v>10</v>
      </c>
      <c r="B25" s="5">
        <v>4000</v>
      </c>
      <c r="C25" s="5">
        <v>2000</v>
      </c>
      <c r="D25" s="5">
        <v>32000</v>
      </c>
      <c r="E25" s="5">
        <v>10000</v>
      </c>
      <c r="F25" s="5">
        <v>0</v>
      </c>
      <c r="G25" s="5">
        <v>48000</v>
      </c>
    </row>
    <row r="26" spans="1:7" ht="11.25">
      <c r="A26" s="1" t="s">
        <v>11</v>
      </c>
      <c r="B26" s="5">
        <v>170000</v>
      </c>
      <c r="C26" s="5">
        <v>85000</v>
      </c>
      <c r="D26" s="5">
        <v>1360000</v>
      </c>
      <c r="E26" s="5">
        <v>425000</v>
      </c>
      <c r="F26" s="5">
        <v>0</v>
      </c>
      <c r="G26" s="5">
        <v>2040000</v>
      </c>
    </row>
    <row r="27" spans="1:7" ht="11.25">
      <c r="A27" s="2" t="s">
        <v>21</v>
      </c>
      <c r="B27" s="6">
        <v>22395.9</v>
      </c>
      <c r="C27" s="6">
        <v>0</v>
      </c>
      <c r="D27" s="6">
        <v>0</v>
      </c>
      <c r="E27" s="6">
        <v>0</v>
      </c>
      <c r="F27" s="6">
        <v>0</v>
      </c>
      <c r="G27" s="6">
        <v>22395.9</v>
      </c>
    </row>
    <row r="28" spans="1:7" ht="11.25">
      <c r="A28" s="1" t="s">
        <v>11</v>
      </c>
      <c r="B28" s="5">
        <v>22395.9</v>
      </c>
      <c r="C28" s="5">
        <v>0</v>
      </c>
      <c r="D28" s="5">
        <v>0</v>
      </c>
      <c r="E28" s="5">
        <v>0</v>
      </c>
      <c r="F28" s="5">
        <v>0</v>
      </c>
      <c r="G28" s="5">
        <v>22395.9</v>
      </c>
    </row>
    <row r="29" spans="1:7" ht="11.25">
      <c r="A29" s="2" t="s">
        <v>22</v>
      </c>
      <c r="B29" s="6">
        <v>270000</v>
      </c>
      <c r="C29" s="6">
        <v>0</v>
      </c>
      <c r="D29" s="6">
        <v>0</v>
      </c>
      <c r="E29" s="6">
        <v>0</v>
      </c>
      <c r="F29" s="6">
        <v>0</v>
      </c>
      <c r="G29" s="6">
        <v>270000</v>
      </c>
    </row>
    <row r="30" spans="1:7" ht="11.25">
      <c r="A30" s="1" t="s">
        <v>11</v>
      </c>
      <c r="B30" s="5">
        <v>270000</v>
      </c>
      <c r="C30" s="5">
        <v>0</v>
      </c>
      <c r="D30" s="5">
        <v>0</v>
      </c>
      <c r="E30" s="5">
        <v>0</v>
      </c>
      <c r="F30" s="5">
        <v>0</v>
      </c>
      <c r="G30" s="5">
        <v>270000</v>
      </c>
    </row>
    <row r="31" spans="1:7" ht="11.25">
      <c r="A31" s="2" t="s">
        <v>23</v>
      </c>
      <c r="B31" s="6">
        <v>0</v>
      </c>
      <c r="C31" s="6">
        <v>1130000</v>
      </c>
      <c r="D31" s="6">
        <v>0</v>
      </c>
      <c r="E31" s="6">
        <v>0</v>
      </c>
      <c r="F31" s="6">
        <v>0</v>
      </c>
      <c r="G31" s="6">
        <v>1130000</v>
      </c>
    </row>
    <row r="32" spans="1:7" ht="11.25">
      <c r="A32" s="1" t="s">
        <v>14</v>
      </c>
      <c r="B32" s="5">
        <v>0</v>
      </c>
      <c r="C32" s="5">
        <v>1130000</v>
      </c>
      <c r="D32" s="5">
        <v>0</v>
      </c>
      <c r="E32" s="5">
        <v>0</v>
      </c>
      <c r="F32" s="5">
        <v>0</v>
      </c>
      <c r="G32" s="5">
        <v>1130000</v>
      </c>
    </row>
    <row r="33" spans="1:7" ht="11.25">
      <c r="A33" s="2" t="s">
        <v>24</v>
      </c>
      <c r="B33" s="6">
        <v>371600</v>
      </c>
      <c r="C33" s="6">
        <v>0</v>
      </c>
      <c r="D33" s="6">
        <v>0</v>
      </c>
      <c r="E33" s="6">
        <v>0</v>
      </c>
      <c r="F33" s="6">
        <v>0</v>
      </c>
      <c r="G33" s="6">
        <v>371600</v>
      </c>
    </row>
    <row r="34" spans="1:7" ht="11.25">
      <c r="A34" s="1" t="s">
        <v>10</v>
      </c>
      <c r="B34" s="5">
        <v>150000</v>
      </c>
      <c r="C34" s="5">
        <v>0</v>
      </c>
      <c r="D34" s="5">
        <v>0</v>
      </c>
      <c r="E34" s="5">
        <v>0</v>
      </c>
      <c r="F34" s="5">
        <v>0</v>
      </c>
      <c r="G34" s="5">
        <v>150000</v>
      </c>
    </row>
    <row r="35" spans="1:7" ht="11.25">
      <c r="A35" s="1" t="s">
        <v>11</v>
      </c>
      <c r="B35" s="5">
        <v>221600</v>
      </c>
      <c r="C35" s="5">
        <v>0</v>
      </c>
      <c r="D35" s="5">
        <v>0</v>
      </c>
      <c r="E35" s="5">
        <v>0</v>
      </c>
      <c r="F35" s="5">
        <v>0</v>
      </c>
      <c r="G35" s="5">
        <v>221600</v>
      </c>
    </row>
    <row r="36" spans="1:7" ht="11.25">
      <c r="A36" s="2" t="s">
        <v>25</v>
      </c>
      <c r="B36" s="6">
        <v>608000</v>
      </c>
      <c r="C36" s="6">
        <v>0</v>
      </c>
      <c r="D36" s="6">
        <v>0</v>
      </c>
      <c r="E36" s="6">
        <v>0</v>
      </c>
      <c r="F36" s="6">
        <v>0</v>
      </c>
      <c r="G36" s="6">
        <v>608000</v>
      </c>
    </row>
    <row r="37" spans="1:7" ht="11.25">
      <c r="A37" s="1" t="s">
        <v>14</v>
      </c>
      <c r="B37" s="5">
        <v>608000</v>
      </c>
      <c r="C37" s="5">
        <v>0</v>
      </c>
      <c r="D37" s="5">
        <v>0</v>
      </c>
      <c r="E37" s="5">
        <v>0</v>
      </c>
      <c r="F37" s="5">
        <v>0</v>
      </c>
      <c r="G37" s="5">
        <v>608000</v>
      </c>
    </row>
    <row r="38" spans="1:7" ht="11.25">
      <c r="A38" s="2" t="s">
        <v>26</v>
      </c>
      <c r="B38" s="6">
        <v>560000</v>
      </c>
      <c r="C38" s="6">
        <v>0</v>
      </c>
      <c r="D38" s="6">
        <v>24000</v>
      </c>
      <c r="E38" s="6">
        <v>0</v>
      </c>
      <c r="F38" s="6">
        <v>0</v>
      </c>
      <c r="G38" s="6">
        <v>584000</v>
      </c>
    </row>
    <row r="39" spans="1:7" ht="11.25">
      <c r="A39" s="1" t="s">
        <v>14</v>
      </c>
      <c r="B39" s="5">
        <v>560000</v>
      </c>
      <c r="C39" s="5">
        <v>0</v>
      </c>
      <c r="D39" s="5">
        <v>24000</v>
      </c>
      <c r="E39" s="5">
        <v>0</v>
      </c>
      <c r="F39" s="5">
        <v>0</v>
      </c>
      <c r="G39" s="5">
        <v>584000</v>
      </c>
    </row>
    <row r="40" spans="1:7" ht="11.25">
      <c r="A40" s="3" t="s">
        <v>6</v>
      </c>
      <c r="B40" s="7">
        <v>3849895.9</v>
      </c>
      <c r="C40" s="7">
        <v>2238940</v>
      </c>
      <c r="D40" s="7">
        <v>1624000</v>
      </c>
      <c r="E40" s="7">
        <v>500000</v>
      </c>
      <c r="F40" s="7">
        <v>0</v>
      </c>
      <c r="G40" s="7">
        <v>8212835.9</v>
      </c>
    </row>
    <row r="42" spans="1:3" ht="11.25">
      <c r="A42" s="2" t="s">
        <v>27</v>
      </c>
      <c r="B42" s="6">
        <v>1016000</v>
      </c>
      <c r="C42" s="8">
        <v>0.12370879101578054</v>
      </c>
    </row>
    <row r="43" spans="1:3" ht="11.25">
      <c r="A43" s="2" t="s">
        <v>28</v>
      </c>
      <c r="B43" s="6">
        <v>3553500</v>
      </c>
      <c r="C43" s="8">
        <v>0.4326763670025356</v>
      </c>
    </row>
    <row r="44" spans="1:3" ht="11.25">
      <c r="A44" s="2" t="s">
        <v>29</v>
      </c>
      <c r="B44" s="6">
        <v>418000</v>
      </c>
      <c r="C44" s="8">
        <v>0.0508959396108231</v>
      </c>
    </row>
    <row r="45" spans="1:3" ht="11.25">
      <c r="A45" s="2" t="s">
        <v>30</v>
      </c>
      <c r="B45" s="6">
        <v>3225335.9</v>
      </c>
      <c r="C45" s="8">
        <v>0.3927189023708607</v>
      </c>
    </row>
  </sheetData>
  <mergeCells count="1">
    <mergeCell ref="A1:G1"/>
  </mergeCells>
  <printOptions gridLines="1"/>
  <pageMargins left="0.75" right="0.75" top="1" bottom="1" header="0.5" footer="0.5"/>
  <pageSetup fitToHeight="100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B28">
      <selection activeCell="C4" sqref="C4"/>
    </sheetView>
  </sheetViews>
  <sheetFormatPr defaultColWidth="9.140625" defaultRowHeight="12.75"/>
  <cols>
    <col min="1" max="1" width="58.140625" style="1" customWidth="1"/>
    <col min="2" max="2" width="12.00390625" style="1" bestFit="1" customWidth="1"/>
    <col min="3" max="3" width="11.140625" style="1" customWidth="1"/>
    <col min="4" max="5" width="13.7109375" style="1" bestFit="1" customWidth="1"/>
    <col min="6" max="6" width="12.00390625" style="1" bestFit="1" customWidth="1"/>
    <col min="7" max="7" width="5.57421875" style="1" bestFit="1" customWidth="1"/>
    <col min="8" max="8" width="13.00390625" style="1" customWidth="1"/>
    <col min="9" max="9" width="11.7109375" style="1" customWidth="1"/>
    <col min="10" max="16384" width="9.140625" style="1" customWidth="1"/>
  </cols>
  <sheetData>
    <row r="1" spans="1:8" ht="11.25">
      <c r="A1" s="15" t="s">
        <v>33</v>
      </c>
      <c r="B1" s="15"/>
      <c r="C1" s="15"/>
      <c r="D1" s="15"/>
      <c r="E1" s="15"/>
      <c r="F1" s="15"/>
      <c r="G1" s="15"/>
      <c r="H1" s="15"/>
    </row>
    <row r="2" spans="1:9" ht="11.25">
      <c r="A2" s="3" t="s">
        <v>32</v>
      </c>
      <c r="B2" s="4" t="s">
        <v>1</v>
      </c>
      <c r="C2" s="4" t="s">
        <v>41</v>
      </c>
      <c r="D2" s="4" t="s">
        <v>42</v>
      </c>
      <c r="E2" s="4" t="s">
        <v>3</v>
      </c>
      <c r="F2" s="4" t="s">
        <v>43</v>
      </c>
      <c r="G2" s="4" t="s">
        <v>5</v>
      </c>
      <c r="H2" s="4" t="s">
        <v>34</v>
      </c>
      <c r="I2" s="4" t="s">
        <v>35</v>
      </c>
    </row>
    <row r="3" spans="1:9" ht="11.25">
      <c r="A3" s="2" t="s">
        <v>7</v>
      </c>
      <c r="B3" s="6">
        <v>800000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f>SUM(B3:G3)</f>
        <v>800000</v>
      </c>
      <c r="I3" s="12">
        <f>+I4+I5</f>
        <v>400000</v>
      </c>
    </row>
    <row r="4" spans="1:9" ht="11.25">
      <c r="A4" s="9" t="s">
        <v>38</v>
      </c>
      <c r="B4" s="10">
        <f>+(B3*0.5)/2</f>
        <v>200000</v>
      </c>
      <c r="C4" s="6"/>
      <c r="D4" s="6"/>
      <c r="E4" s="6"/>
      <c r="F4" s="6"/>
      <c r="G4" s="6"/>
      <c r="H4" s="6"/>
      <c r="I4" s="11">
        <f>SUM(B4:G4)</f>
        <v>200000</v>
      </c>
    </row>
    <row r="5" spans="1:9" ht="11.25">
      <c r="A5" s="9" t="s">
        <v>39</v>
      </c>
      <c r="B5" s="5">
        <f>+B4</f>
        <v>200000</v>
      </c>
      <c r="C5" s="5"/>
      <c r="D5" s="5"/>
      <c r="E5" s="5"/>
      <c r="F5" s="5"/>
      <c r="G5" s="5"/>
      <c r="H5" s="5"/>
      <c r="I5" s="11">
        <f>SUM(B5:G5)</f>
        <v>200000</v>
      </c>
    </row>
    <row r="6" spans="1:9" ht="11.25">
      <c r="A6" s="2" t="s">
        <v>9</v>
      </c>
      <c r="B6" s="6">
        <v>502400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f>SUM(B6:G6)</f>
        <v>502400</v>
      </c>
      <c r="I6" s="12">
        <f>+I7+I8</f>
        <v>251200</v>
      </c>
    </row>
    <row r="7" spans="1:9" ht="11.25">
      <c r="A7" s="9" t="s">
        <v>38</v>
      </c>
      <c r="B7" s="10">
        <f>+(B6*0.5)/2</f>
        <v>125600</v>
      </c>
      <c r="C7" s="5"/>
      <c r="D7" s="5"/>
      <c r="E7" s="5"/>
      <c r="F7" s="5"/>
      <c r="G7" s="5"/>
      <c r="H7" s="5"/>
      <c r="I7" s="11">
        <f>SUM(B7:G7)</f>
        <v>125600</v>
      </c>
    </row>
    <row r="8" spans="1:9" ht="11.25">
      <c r="A8" s="9" t="s">
        <v>39</v>
      </c>
      <c r="B8" s="5">
        <f>+B7</f>
        <v>125600</v>
      </c>
      <c r="C8" s="5"/>
      <c r="D8" s="5"/>
      <c r="E8" s="5"/>
      <c r="F8" s="5"/>
      <c r="G8" s="5"/>
      <c r="H8" s="5"/>
      <c r="I8" s="11">
        <f>SUM(B8:G8)</f>
        <v>125600</v>
      </c>
    </row>
    <row r="9" spans="1:9" ht="11.25">
      <c r="A9" s="2" t="s">
        <v>13</v>
      </c>
      <c r="B9" s="6">
        <v>72000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f>SUM(B9:G9)</f>
        <v>72000</v>
      </c>
      <c r="I9" s="12">
        <f>+I10+I11</f>
        <v>36000</v>
      </c>
    </row>
    <row r="10" spans="1:9" ht="11.25">
      <c r="A10" s="9" t="s">
        <v>38</v>
      </c>
      <c r="B10" s="10">
        <f>+(B9*0.5)/2</f>
        <v>18000</v>
      </c>
      <c r="C10" s="6"/>
      <c r="D10" s="6"/>
      <c r="E10" s="6"/>
      <c r="F10" s="6"/>
      <c r="G10" s="6"/>
      <c r="H10" s="6"/>
      <c r="I10" s="11">
        <f>SUM(B10:G10)</f>
        <v>18000</v>
      </c>
    </row>
    <row r="11" spans="1:9" ht="11.25">
      <c r="A11" s="9" t="s">
        <v>39</v>
      </c>
      <c r="B11" s="5">
        <f>+B10</f>
        <v>18000</v>
      </c>
      <c r="C11" s="5"/>
      <c r="D11" s="5"/>
      <c r="E11" s="5"/>
      <c r="F11" s="5"/>
      <c r="G11" s="5"/>
      <c r="H11" s="5"/>
      <c r="I11" s="11">
        <f>SUM(B11:G11)</f>
        <v>18000</v>
      </c>
    </row>
    <row r="12" spans="1:9" ht="11.25">
      <c r="A12" s="2" t="s">
        <v>15</v>
      </c>
      <c r="B12" s="6">
        <v>0</v>
      </c>
      <c r="C12" s="6">
        <v>388940</v>
      </c>
      <c r="D12" s="5">
        <v>0</v>
      </c>
      <c r="E12" s="6">
        <v>0</v>
      </c>
      <c r="F12" s="6">
        <v>0</v>
      </c>
      <c r="G12" s="6">
        <v>0</v>
      </c>
      <c r="H12" s="6">
        <f>SUM(B12:G12)</f>
        <v>388940</v>
      </c>
      <c r="I12" s="12">
        <f>+I13+I14</f>
        <v>155576</v>
      </c>
    </row>
    <row r="13" spans="1:9" ht="11.25">
      <c r="A13" s="9" t="s">
        <v>38</v>
      </c>
      <c r="B13" s="6"/>
      <c r="C13" s="10">
        <f>+(C12*0.4)/2</f>
        <v>77788</v>
      </c>
      <c r="D13" s="6"/>
      <c r="E13" s="6"/>
      <c r="F13" s="6"/>
      <c r="G13" s="6"/>
      <c r="H13" s="6"/>
      <c r="I13" s="11">
        <f>SUM(B13:G13)</f>
        <v>77788</v>
      </c>
    </row>
    <row r="14" spans="1:9" ht="11.25">
      <c r="A14" s="9" t="s">
        <v>39</v>
      </c>
      <c r="B14" s="5"/>
      <c r="C14" s="5">
        <f>+C13</f>
        <v>77788</v>
      </c>
      <c r="D14" s="5"/>
      <c r="E14" s="5"/>
      <c r="F14" s="5"/>
      <c r="G14" s="5"/>
      <c r="H14" s="5"/>
      <c r="I14" s="11">
        <f>SUM(B14:G14)</f>
        <v>77788</v>
      </c>
    </row>
    <row r="15" spans="1:9" ht="11.25">
      <c r="A15" s="2" t="s">
        <v>16</v>
      </c>
      <c r="B15" s="6">
        <v>140000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f>SUM(B15:G15)</f>
        <v>140000</v>
      </c>
      <c r="I15" s="12">
        <f>+I16+I17</f>
        <v>70000</v>
      </c>
    </row>
    <row r="16" spans="1:9" ht="11.25">
      <c r="A16" s="9" t="s">
        <v>38</v>
      </c>
      <c r="B16" s="10">
        <f>+(B15*0.5)/2</f>
        <v>35000</v>
      </c>
      <c r="C16" s="6"/>
      <c r="D16" s="6"/>
      <c r="E16" s="6"/>
      <c r="F16" s="6"/>
      <c r="G16" s="6"/>
      <c r="H16" s="6"/>
      <c r="I16" s="11">
        <f>SUM(B16:G16)</f>
        <v>35000</v>
      </c>
    </row>
    <row r="17" spans="1:9" ht="11.25">
      <c r="A17" s="9" t="s">
        <v>39</v>
      </c>
      <c r="B17" s="5">
        <f>+B16</f>
        <v>35000</v>
      </c>
      <c r="C17" s="5"/>
      <c r="D17" s="5"/>
      <c r="E17" s="5"/>
      <c r="F17" s="5"/>
      <c r="G17" s="5"/>
      <c r="H17" s="5"/>
      <c r="I17" s="11">
        <f>SUM(B17:G17)</f>
        <v>35000</v>
      </c>
    </row>
    <row r="18" spans="1:9" ht="11.25">
      <c r="A18" s="2" t="s">
        <v>17</v>
      </c>
      <c r="B18" s="6">
        <v>274000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f>SUM(B18:G18)</f>
        <v>274000</v>
      </c>
      <c r="I18" s="12">
        <f>+I19+I20</f>
        <v>137000</v>
      </c>
    </row>
    <row r="19" spans="1:9" ht="11.25">
      <c r="A19" s="9" t="s">
        <v>38</v>
      </c>
      <c r="B19" s="10">
        <f>+(B18*0.5)/2</f>
        <v>68500</v>
      </c>
      <c r="C19" s="6"/>
      <c r="D19" s="6"/>
      <c r="E19" s="6"/>
      <c r="F19" s="6"/>
      <c r="G19" s="6"/>
      <c r="H19" s="6"/>
      <c r="I19" s="11">
        <f>SUM(B19:G19)</f>
        <v>68500</v>
      </c>
    </row>
    <row r="20" spans="1:9" ht="11.25">
      <c r="A20" s="9" t="s">
        <v>39</v>
      </c>
      <c r="B20" s="5">
        <f>+B19</f>
        <v>68500</v>
      </c>
      <c r="C20" s="5"/>
      <c r="D20" s="5"/>
      <c r="E20" s="5"/>
      <c r="F20" s="5"/>
      <c r="G20" s="5"/>
      <c r="H20" s="5"/>
      <c r="I20" s="11">
        <f>SUM(B20:G20)</f>
        <v>68500</v>
      </c>
    </row>
    <row r="21" spans="1:9" ht="11.25">
      <c r="A21" s="2" t="s">
        <v>18</v>
      </c>
      <c r="B21" s="6">
        <v>0</v>
      </c>
      <c r="C21" s="6">
        <v>0</v>
      </c>
      <c r="D21" s="6">
        <v>620000</v>
      </c>
      <c r="E21" s="6">
        <v>0</v>
      </c>
      <c r="F21" s="6">
        <v>0</v>
      </c>
      <c r="G21" s="6">
        <v>0</v>
      </c>
      <c r="H21" s="6">
        <f>SUM(B21:G21)</f>
        <v>620000</v>
      </c>
      <c r="I21" s="12">
        <f>+I22+I23</f>
        <v>310000</v>
      </c>
    </row>
    <row r="22" spans="1:9" ht="11.25">
      <c r="A22" s="9" t="s">
        <v>38</v>
      </c>
      <c r="B22" s="6"/>
      <c r="C22" s="6"/>
      <c r="D22" s="10">
        <f>+(D21*0.5)/2</f>
        <v>155000</v>
      </c>
      <c r="E22" s="6"/>
      <c r="F22" s="6"/>
      <c r="G22" s="6"/>
      <c r="H22" s="6"/>
      <c r="I22" s="11">
        <f>SUM(B22:G22)</f>
        <v>155000</v>
      </c>
    </row>
    <row r="23" spans="1:9" ht="11.25">
      <c r="A23" s="9" t="s">
        <v>39</v>
      </c>
      <c r="B23" s="5"/>
      <c r="C23" s="5"/>
      <c r="D23" s="5">
        <f>+D22</f>
        <v>155000</v>
      </c>
      <c r="E23" s="5"/>
      <c r="F23" s="5"/>
      <c r="G23" s="5"/>
      <c r="H23" s="5"/>
      <c r="I23" s="11">
        <f>SUM(B23:G23)</f>
        <v>155000</v>
      </c>
    </row>
    <row r="24" spans="1:9" ht="11.25">
      <c r="A24" s="2" t="s">
        <v>19</v>
      </c>
      <c r="B24" s="6">
        <v>29500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f>SUM(B24:G24)</f>
        <v>29500</v>
      </c>
      <c r="I24" s="12">
        <f>+I25+I26</f>
        <v>14750</v>
      </c>
    </row>
    <row r="25" spans="1:9" ht="11.25">
      <c r="A25" s="9" t="s">
        <v>38</v>
      </c>
      <c r="B25" s="10">
        <f>+(B24*0.5)/2</f>
        <v>7375</v>
      </c>
      <c r="C25" s="6"/>
      <c r="D25" s="6"/>
      <c r="E25" s="6"/>
      <c r="F25" s="6"/>
      <c r="G25" s="6"/>
      <c r="H25" s="6"/>
      <c r="I25" s="11">
        <f>SUM(B25:G25)</f>
        <v>7375</v>
      </c>
    </row>
    <row r="26" spans="1:9" ht="11.25">
      <c r="A26" s="9" t="s">
        <v>39</v>
      </c>
      <c r="B26" s="5">
        <f>+B25</f>
        <v>7375</v>
      </c>
      <c r="C26" s="5"/>
      <c r="D26" s="5"/>
      <c r="E26" s="5"/>
      <c r="F26" s="5"/>
      <c r="G26" s="5"/>
      <c r="H26" s="5"/>
      <c r="I26" s="11">
        <f>SUM(B26:G26)</f>
        <v>7375</v>
      </c>
    </row>
    <row r="27" spans="1:9" ht="11.25">
      <c r="A27" s="2" t="s">
        <v>20</v>
      </c>
      <c r="B27" s="6">
        <v>200000</v>
      </c>
      <c r="C27" s="6">
        <v>0</v>
      </c>
      <c r="D27" s="6">
        <v>100000</v>
      </c>
      <c r="E27" s="6">
        <v>1600000</v>
      </c>
      <c r="F27" s="6">
        <v>500000</v>
      </c>
      <c r="G27" s="6">
        <v>0</v>
      </c>
      <c r="H27" s="6">
        <f>SUM(B27:G27)</f>
        <v>2400000</v>
      </c>
      <c r="I27" s="12">
        <f>+I28+I29</f>
        <v>2125000</v>
      </c>
    </row>
    <row r="28" spans="1:9" ht="11.25">
      <c r="A28" s="9" t="s">
        <v>38</v>
      </c>
      <c r="B28" s="10">
        <f>+(B27*0.5)/2</f>
        <v>50000</v>
      </c>
      <c r="C28" s="5"/>
      <c r="D28" s="10">
        <f>+(D27*0.5)/2</f>
        <v>25000</v>
      </c>
      <c r="E28" s="5">
        <f>+E27</f>
        <v>1600000</v>
      </c>
      <c r="F28" s="10">
        <f>+(F27*0.75)/2</f>
        <v>187500</v>
      </c>
      <c r="G28" s="5"/>
      <c r="H28" s="5"/>
      <c r="I28" s="11">
        <f>SUM(B28:G28)</f>
        <v>1862500</v>
      </c>
    </row>
    <row r="29" spans="1:9" ht="11.25">
      <c r="A29" s="9" t="s">
        <v>39</v>
      </c>
      <c r="B29" s="5">
        <f>+B28</f>
        <v>50000</v>
      </c>
      <c r="C29" s="5"/>
      <c r="D29" s="5">
        <f>+D28</f>
        <v>25000</v>
      </c>
      <c r="E29" s="5">
        <v>0</v>
      </c>
      <c r="F29" s="5">
        <f>+F28</f>
        <v>187500</v>
      </c>
      <c r="G29" s="5"/>
      <c r="H29" s="5"/>
      <c r="I29" s="11">
        <f>SUM(B29:G29)</f>
        <v>262500</v>
      </c>
    </row>
    <row r="30" spans="1:9" ht="11.25">
      <c r="A30" s="2" t="s">
        <v>21</v>
      </c>
      <c r="B30" s="6">
        <v>22395.9</v>
      </c>
      <c r="C30" s="6"/>
      <c r="D30" s="6">
        <v>0</v>
      </c>
      <c r="E30" s="6">
        <v>0</v>
      </c>
      <c r="F30" s="6">
        <v>0</v>
      </c>
      <c r="G30" s="6">
        <v>0</v>
      </c>
      <c r="H30" s="6">
        <f>SUM(B30:G30)</f>
        <v>22395.9</v>
      </c>
      <c r="I30" s="12">
        <f>+I31+I32</f>
        <v>11197.95</v>
      </c>
    </row>
    <row r="31" spans="1:9" ht="11.25">
      <c r="A31" s="9" t="s">
        <v>38</v>
      </c>
      <c r="B31" s="10">
        <f>+(B30*0.5)/2</f>
        <v>5598.975</v>
      </c>
      <c r="C31" s="6"/>
      <c r="D31" s="6"/>
      <c r="E31" s="6"/>
      <c r="F31" s="6"/>
      <c r="G31" s="6"/>
      <c r="H31" s="6"/>
      <c r="I31" s="11">
        <f>SUM(B31:G31)</f>
        <v>5598.975</v>
      </c>
    </row>
    <row r="32" spans="1:9" ht="11.25">
      <c r="A32" s="9" t="s">
        <v>39</v>
      </c>
      <c r="B32" s="5">
        <f>+B31</f>
        <v>5598.975</v>
      </c>
      <c r="C32" s="5"/>
      <c r="D32" s="5"/>
      <c r="E32" s="5"/>
      <c r="F32" s="5"/>
      <c r="G32" s="5"/>
      <c r="H32" s="5"/>
      <c r="I32" s="11">
        <f>SUM(B32:G32)</f>
        <v>5598.975</v>
      </c>
    </row>
    <row r="33" spans="1:9" ht="11.25">
      <c r="A33" s="2" t="s">
        <v>22</v>
      </c>
      <c r="B33" s="6">
        <v>270000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f>SUM(B33:G33)</f>
        <v>270000</v>
      </c>
      <c r="I33" s="12">
        <f>+I34+I35</f>
        <v>135000</v>
      </c>
    </row>
    <row r="34" spans="1:9" ht="11.25">
      <c r="A34" s="9" t="s">
        <v>38</v>
      </c>
      <c r="B34" s="10">
        <f>+(B33*0.5)/2</f>
        <v>67500</v>
      </c>
      <c r="C34" s="6"/>
      <c r="D34" s="6"/>
      <c r="E34" s="6"/>
      <c r="F34" s="6"/>
      <c r="G34" s="6"/>
      <c r="H34" s="6"/>
      <c r="I34" s="11">
        <f>SUM(B34:G34)</f>
        <v>67500</v>
      </c>
    </row>
    <row r="35" spans="1:9" ht="11.25">
      <c r="A35" s="9" t="s">
        <v>39</v>
      </c>
      <c r="B35" s="5">
        <f>+B34</f>
        <v>67500</v>
      </c>
      <c r="C35" s="5"/>
      <c r="D35" s="5"/>
      <c r="E35" s="5"/>
      <c r="F35" s="5"/>
      <c r="G35" s="5"/>
      <c r="H35" s="5"/>
      <c r="I35" s="11">
        <f>SUM(B35:G35)</f>
        <v>67500</v>
      </c>
    </row>
    <row r="36" spans="1:9" ht="11.25">
      <c r="A36" s="2" t="s">
        <v>23</v>
      </c>
      <c r="B36" s="6">
        <v>0</v>
      </c>
      <c r="C36" s="6">
        <v>0</v>
      </c>
      <c r="D36" s="6">
        <v>1130000</v>
      </c>
      <c r="E36" s="6">
        <v>0</v>
      </c>
      <c r="F36" s="6">
        <v>0</v>
      </c>
      <c r="G36" s="6">
        <v>0</v>
      </c>
      <c r="H36" s="6">
        <f>SUM(B36:G36)</f>
        <v>1130000</v>
      </c>
      <c r="I36" s="12">
        <f>+I37+I38</f>
        <v>565000</v>
      </c>
    </row>
    <row r="37" spans="1:9" ht="11.25">
      <c r="A37" s="9" t="s">
        <v>38</v>
      </c>
      <c r="B37" s="6"/>
      <c r="C37" s="6"/>
      <c r="D37" s="10">
        <f>+(D36*0.5)/2</f>
        <v>282500</v>
      </c>
      <c r="E37" s="6"/>
      <c r="F37" s="6"/>
      <c r="G37" s="6"/>
      <c r="H37" s="6"/>
      <c r="I37" s="11">
        <f>SUM(B37:G37)</f>
        <v>282500</v>
      </c>
    </row>
    <row r="38" spans="1:9" ht="11.25">
      <c r="A38" s="9" t="s">
        <v>39</v>
      </c>
      <c r="B38" s="5"/>
      <c r="C38" s="5"/>
      <c r="D38" s="5">
        <f>+D37</f>
        <v>282500</v>
      </c>
      <c r="E38" s="5"/>
      <c r="F38" s="5"/>
      <c r="G38" s="5"/>
      <c r="H38" s="5"/>
      <c r="I38" s="11">
        <f>SUM(B38:G38)</f>
        <v>282500</v>
      </c>
    </row>
    <row r="39" spans="1:9" ht="11.25">
      <c r="A39" s="2" t="s">
        <v>24</v>
      </c>
      <c r="B39" s="6">
        <v>371600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>SUM(B39:G39)</f>
        <v>371600</v>
      </c>
      <c r="I39" s="12">
        <f>+I40+I41</f>
        <v>185800</v>
      </c>
    </row>
    <row r="40" spans="1:9" ht="11.25">
      <c r="A40" s="9" t="s">
        <v>38</v>
      </c>
      <c r="B40" s="10">
        <f>+(B39*0.5)/2</f>
        <v>92900</v>
      </c>
      <c r="C40" s="5"/>
      <c r="D40" s="5"/>
      <c r="E40" s="5"/>
      <c r="F40" s="5"/>
      <c r="G40" s="5"/>
      <c r="H40" s="5"/>
      <c r="I40" s="11">
        <f>SUM(B40:G40)</f>
        <v>92900</v>
      </c>
    </row>
    <row r="41" spans="1:9" ht="11.25">
      <c r="A41" s="9" t="s">
        <v>39</v>
      </c>
      <c r="B41" s="5">
        <f>+B40</f>
        <v>92900</v>
      </c>
      <c r="C41" s="5"/>
      <c r="D41" s="5"/>
      <c r="E41" s="5"/>
      <c r="F41" s="5"/>
      <c r="G41" s="5"/>
      <c r="H41" s="5"/>
      <c r="I41" s="11">
        <f>SUM(B41:G41)</f>
        <v>92900</v>
      </c>
    </row>
    <row r="42" spans="1:9" ht="11.25">
      <c r="A42" s="2" t="s">
        <v>25</v>
      </c>
      <c r="B42" s="6">
        <v>608000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f>SUM(B42:G42)</f>
        <v>608000</v>
      </c>
      <c r="I42" s="12">
        <f>+I43+I44</f>
        <v>304000</v>
      </c>
    </row>
    <row r="43" spans="1:9" ht="11.25">
      <c r="A43" s="9" t="s">
        <v>38</v>
      </c>
      <c r="B43" s="10">
        <f>+(B42*0.5)/2</f>
        <v>152000</v>
      </c>
      <c r="C43" s="6"/>
      <c r="D43" s="6"/>
      <c r="E43" s="6"/>
      <c r="F43" s="6"/>
      <c r="G43" s="6"/>
      <c r="H43" s="6"/>
      <c r="I43" s="11">
        <f>SUM(B43:G43)</f>
        <v>152000</v>
      </c>
    </row>
    <row r="44" spans="1:9" ht="11.25">
      <c r="A44" s="9" t="s">
        <v>39</v>
      </c>
      <c r="B44" s="5">
        <f>+B43</f>
        <v>152000</v>
      </c>
      <c r="C44" s="5"/>
      <c r="D44" s="5"/>
      <c r="E44" s="5"/>
      <c r="F44" s="5"/>
      <c r="G44" s="5"/>
      <c r="H44" s="5"/>
      <c r="I44" s="11">
        <f>SUM(B44:G44)</f>
        <v>152000</v>
      </c>
    </row>
    <row r="45" spans="1:9" ht="11.25">
      <c r="A45" s="2" t="s">
        <v>26</v>
      </c>
      <c r="B45" s="6">
        <v>560000</v>
      </c>
      <c r="C45" s="6">
        <v>0</v>
      </c>
      <c r="D45" s="6">
        <v>0</v>
      </c>
      <c r="E45" s="6">
        <v>24000</v>
      </c>
      <c r="F45" s="6">
        <v>0</v>
      </c>
      <c r="G45" s="6">
        <v>0</v>
      </c>
      <c r="H45" s="6">
        <f>SUM(B45:G45)</f>
        <v>584000</v>
      </c>
      <c r="I45" s="12">
        <f>+I46+I47</f>
        <v>304000</v>
      </c>
    </row>
    <row r="46" spans="1:9" ht="11.25">
      <c r="A46" s="9" t="s">
        <v>38</v>
      </c>
      <c r="B46" s="10">
        <f>+(B45*0.5)/2</f>
        <v>140000</v>
      </c>
      <c r="C46" s="6"/>
      <c r="D46" s="6"/>
      <c r="E46" s="6">
        <f>+E45</f>
        <v>24000</v>
      </c>
      <c r="F46" s="6"/>
      <c r="G46" s="6"/>
      <c r="H46" s="6"/>
      <c r="I46" s="11">
        <f>SUM(B46:G46)</f>
        <v>164000</v>
      </c>
    </row>
    <row r="47" spans="1:9" ht="11.25">
      <c r="A47" s="9" t="s">
        <v>39</v>
      </c>
      <c r="B47" s="5">
        <f>+B46</f>
        <v>140000</v>
      </c>
      <c r="C47" s="5"/>
      <c r="D47" s="5"/>
      <c r="E47" s="5">
        <v>0</v>
      </c>
      <c r="F47" s="5"/>
      <c r="G47" s="5"/>
      <c r="H47" s="5"/>
      <c r="I47" s="11">
        <f>SUM(B47:G47)</f>
        <v>140000</v>
      </c>
    </row>
    <row r="49" spans="1:9" ht="11.25">
      <c r="A49" s="2" t="s">
        <v>36</v>
      </c>
      <c r="B49" s="6">
        <f aca="true" t="shared" si="0" ref="B49:G49">+B3+B6+B9+B12+B15+B18+B21+B24+B27+B30+B33+B36+B39+B42+B45</f>
        <v>3849895.9</v>
      </c>
      <c r="C49" s="6">
        <f t="shared" si="0"/>
        <v>388940</v>
      </c>
      <c r="D49" s="6">
        <f t="shared" si="0"/>
        <v>1850000</v>
      </c>
      <c r="E49" s="6">
        <f t="shared" si="0"/>
        <v>1624000</v>
      </c>
      <c r="F49" s="6">
        <f t="shared" si="0"/>
        <v>500000</v>
      </c>
      <c r="G49" s="6">
        <f t="shared" si="0"/>
        <v>0</v>
      </c>
      <c r="H49" s="6">
        <f>SUM(B49:G49)</f>
        <v>8212835.9</v>
      </c>
      <c r="I49" s="12"/>
    </row>
    <row r="50" spans="1:9" ht="11.25">
      <c r="A50" s="2" t="s">
        <v>37</v>
      </c>
      <c r="B50" s="6">
        <f>+B51+B52</f>
        <v>1924947.95</v>
      </c>
      <c r="C50" s="6">
        <f>+C51+C52</f>
        <v>155576</v>
      </c>
      <c r="D50" s="6">
        <f>+D51+D52</f>
        <v>925000</v>
      </c>
      <c r="E50" s="6">
        <f>+E51+E52</f>
        <v>1624000</v>
      </c>
      <c r="F50" s="6">
        <f>+F51+F52</f>
        <v>375000</v>
      </c>
      <c r="I50" s="12">
        <f>+I51+I52</f>
        <v>5004523.95</v>
      </c>
    </row>
    <row r="51" spans="1:9" ht="11.25">
      <c r="A51" s="9" t="s">
        <v>38</v>
      </c>
      <c r="B51" s="10">
        <f aca="true" t="shared" si="1" ref="B51:F52">+B4+B7+B10+B13+B16+B19+B22+B25+B28+B31+B34+B37+B40+B43+B46</f>
        <v>962473.975</v>
      </c>
      <c r="C51" s="10">
        <f t="shared" si="1"/>
        <v>77788</v>
      </c>
      <c r="D51" s="10">
        <f t="shared" si="1"/>
        <v>462500</v>
      </c>
      <c r="E51" s="10">
        <f t="shared" si="1"/>
        <v>1624000</v>
      </c>
      <c r="F51" s="10">
        <f t="shared" si="1"/>
        <v>187500</v>
      </c>
      <c r="I51" s="11">
        <f>SUM(B51:G51)</f>
        <v>3314261.975</v>
      </c>
    </row>
    <row r="52" spans="1:9" ht="11.25">
      <c r="A52" s="9" t="s">
        <v>39</v>
      </c>
      <c r="B52" s="10">
        <f t="shared" si="1"/>
        <v>962473.975</v>
      </c>
      <c r="C52" s="10">
        <f t="shared" si="1"/>
        <v>77788</v>
      </c>
      <c r="D52" s="10">
        <f t="shared" si="1"/>
        <v>462500</v>
      </c>
      <c r="E52" s="10">
        <f t="shared" si="1"/>
        <v>0</v>
      </c>
      <c r="F52" s="10">
        <f t="shared" si="1"/>
        <v>187500</v>
      </c>
      <c r="I52" s="11">
        <f>SUM(B52:G52)</f>
        <v>1690261.975</v>
      </c>
    </row>
    <row r="53" spans="1:6" ht="11.25">
      <c r="A53" s="2" t="s">
        <v>40</v>
      </c>
      <c r="B53" s="13">
        <v>0.3128</v>
      </c>
      <c r="C53" s="13">
        <v>0.2486</v>
      </c>
      <c r="D53" s="13">
        <v>0.3127</v>
      </c>
      <c r="E53" s="14">
        <v>1</v>
      </c>
      <c r="F53" s="13">
        <v>0.46888114994963914</v>
      </c>
    </row>
  </sheetData>
  <mergeCells count="1">
    <mergeCell ref="A1:H1"/>
  </mergeCells>
  <printOptions gridLines="1"/>
  <pageMargins left="0.75" right="0.75" top="1" bottom="1" header="0.5" footer="0.5"/>
  <pageSetup fitToHeight="100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CARNI s.c.a.r.l.</dc:title>
  <dc:subject>NATURAL CARNI s.c.a.r.l.</dc:subject>
  <dc:creator>Claudia Radicchi</dc:creator>
  <cp:keywords/>
  <dc:description/>
  <cp:lastModifiedBy>tiritteras</cp:lastModifiedBy>
  <cp:lastPrinted>2006-04-05T08:22:11Z</cp:lastPrinted>
  <dcterms:created xsi:type="dcterms:W3CDTF">2006-02-16T09:20:25Z</dcterms:created>
  <dcterms:modified xsi:type="dcterms:W3CDTF">2006-04-05T08:22:52Z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-1025282969</vt:i4>
  </property>
  <property fmtid="{D5CDD505-2E9C-101B-9397-08002B2CF9AE}" pid="3" name="_EmailSubject">
    <vt:lpwstr>Contratti di filiera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