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<sst xmlns="http://schemas.openxmlformats.org/spreadsheetml/2006/main" count="55" uniqueCount="52">
  <si>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MINISTERO DELLA SANITA'</t>
  </si>
  <si>
    <t>Dipartimento della Programmazione</t>
  </si>
  <si>
    <t>Riparto FSN conto capitale 1999</t>
  </si>
  <si>
    <t>Regioni</t>
  </si>
  <si>
    <t>Popolaz.</t>
  </si>
  <si>
    <t>capitario</t>
  </si>
  <si>
    <t>riequilibrio</t>
  </si>
  <si>
    <t>TOTALE</t>
  </si>
  <si>
    <t>PIEMONTE</t>
  </si>
  <si>
    <t>LOMBARDIA</t>
  </si>
  <si>
    <t>VENETO</t>
  </si>
  <si>
    <t>LIGURIA</t>
  </si>
  <si>
    <t>EMILIA .ROM.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</si>
  <si>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</si>
  <si>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</si>
  <si>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</si>
  <si>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</si>
  <si>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</si>
  <si>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</si>
  <si>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</si>
  <si>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</si>
  <si>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</si>
  <si>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</si>
  <si>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IZS</t>
  </si>
  <si>
    <t>TORINO</t>
  </si>
  <si>
    <t>BRESCIA</t>
  </si>
  <si>
    <t>PADOVA</t>
  </si>
  <si>
    <t>PERUGIA</t>
  </si>
  <si>
    <t>ROMA</t>
  </si>
  <si>
    <t>TERAMO</t>
  </si>
  <si>
    <t>PORTICI</t>
  </si>
  <si>
    <t>FOGGIA</t>
  </si>
  <si>
    <t>Totale</t>
  </si>
  <si>
    <t>IRCCS</t>
  </si>
  <si>
    <t>BESTA (MI)</t>
  </si>
  <si>
    <t>MAGGIORE (MI)</t>
  </si>
  <si>
    <t>S.MATTEO (PV)</t>
  </si>
  <si>
    <t>TUMORI (MI)</t>
  </si>
  <si>
    <t>BURLO G. (TS)</t>
  </si>
  <si>
    <t>GASLINI (GE)</t>
  </si>
  <si>
    <t>TUMORI (GE)</t>
  </si>
  <si>
    <t>RIZZOLI (BO)</t>
  </si>
  <si>
    <t>I.N.R.C.A. (AN)</t>
  </si>
  <si>
    <t>I.F.O. (RM)</t>
  </si>
  <si>
    <t>PASCALE (NA)</t>
  </si>
  <si>
    <t>DE  BELLIS (BA)</t>
  </si>
  <si>
    <t>ONCOLOGICO (BA)</t>
  </si>
  <si>
    <t>AVIANO (PN)</t>
  </si>
  <si>
    <t xml:space="preserve">milioni </t>
  </si>
  <si>
    <t>in euro</t>
  </si>
  <si>
    <t>milioni di £.</t>
  </si>
  <si>
    <t>milioni di €.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</si>
</sst>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-mmm\-yy"/>
    <numFmt numFmtId="165" formatCode="0.00000"/>
    <numFmt numFmtId="166" formatCode="0.0000"/>
    <numFmt numFmtId="167" formatCode="0.000"/>
    <numFmt numFmtId="168" formatCode="#,##0.0"/>
    <numFmt numFmtId="169" formatCode="#,##0.000"/>
  </numFmts>
  <fonts count="7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4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41" fontId="0" fillId="0" borderId="0" xfId="16" applyAlignment="1">
      <alignment/>
    </xf>
    <xf numFmtId="41" fontId="0" fillId="0" borderId="0" xfId="16" applyFill="1" applyAlignment="1" applyProtection="1">
      <alignment/>
      <protection hidden="1"/>
    </xf>
    <xf numFmtId="0" fontId="0" fillId="0" borderId="0" xfId="0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169" fontId="0" fillId="0" borderId="3" xfId="0" applyNumberFormat="1" applyBorder="1" applyAlignment="1">
      <alignment horizontal="right"/>
    </xf>
    <xf numFmtId="169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/>
    </xf>
    <xf numFmtId="167" fontId="4" fillId="0" borderId="5" xfId="0" applyNumberFormat="1" applyFont="1" applyBorder="1" applyAlignment="1">
      <alignment/>
    </xf>
    <xf numFmtId="167" fontId="4" fillId="0" borderId="6" xfId="0" applyNumberFormat="1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7" xfId="0" applyNumberFormat="1" applyBorder="1" applyAlignment="1">
      <alignment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36">
      <selection activeCell="G36" sqref="G36"/>
    </sheetView>
  </sheetViews>
  <sheetFormatPr defaultColWidth="9.140625" defaultRowHeight="12.75"/>
  <cols>
    <col min="4" max="4" width="0" style="0" hidden="1" customWidth="1"/>
    <col min="8" max="8" width="0" style="0" hidden="1" customWidth="1"/>
  </cols>
  <sheetData>
    <row r="1" spans="1:9" ht="20.25">
      <c r="A1" s="1" t="s">
        <v>0</v>
      </c>
      <c r="B1" s="2"/>
      <c r="C1" s="2"/>
      <c r="D1" s="2"/>
      <c r="E1" s="2"/>
      <c r="I1" s="3"/>
    </row>
    <row r="2" spans="1:6" ht="15.75">
      <c r="A2" s="4" t="s">
        <v>1</v>
      </c>
      <c r="B2" s="2"/>
      <c r="C2" s="2"/>
      <c r="D2" s="2"/>
      <c r="E2" s="2"/>
      <c r="F2" s="2"/>
    </row>
    <row r="3" spans="1:6" ht="15">
      <c r="A3" s="2"/>
      <c r="B3" s="5"/>
      <c r="C3" s="2"/>
      <c r="D3" s="2"/>
      <c r="E3" s="2"/>
      <c r="F3" s="2"/>
    </row>
    <row r="4" spans="1:8" ht="15.75">
      <c r="A4" s="2" t="s">
        <v>2</v>
      </c>
      <c r="C4" s="2"/>
      <c r="D4" s="15">
        <v>205000</v>
      </c>
      <c r="E4" s="16" t="s">
        <v>48</v>
      </c>
      <c r="F4" s="2">
        <v>220000</v>
      </c>
      <c r="G4" s="17"/>
      <c r="H4" s="18" t="s">
        <v>49</v>
      </c>
    </row>
    <row r="5" spans="1:8" ht="12.75">
      <c r="A5" s="2"/>
      <c r="B5" s="2"/>
      <c r="C5" s="2"/>
      <c r="D5" s="2"/>
      <c r="E5" s="2"/>
      <c r="F5" s="2"/>
      <c r="G5" s="19"/>
      <c r="H5" s="20">
        <v>1936.27</v>
      </c>
    </row>
    <row r="6" spans="1:7" ht="12.75">
      <c r="A6" s="27" t="s">
        <v>3</v>
      </c>
      <c r="B6" s="26" t="s">
        <v>4</v>
      </c>
      <c r="C6" s="26" t="s">
        <v>5</v>
      </c>
      <c r="D6" s="26"/>
      <c r="E6" s="26" t="s">
        <v>6</v>
      </c>
      <c r="F6" s="26" t="s">
        <v>7</v>
      </c>
      <c r="G6" s="26" t="s">
        <v>7</v>
      </c>
    </row>
    <row r="7" spans="1:7" ht="12.75">
      <c r="A7" s="11"/>
      <c r="B7" s="28"/>
      <c r="C7" s="29"/>
      <c r="D7" s="29"/>
      <c r="E7" s="29"/>
      <c r="F7" s="29" t="s">
        <v>50</v>
      </c>
      <c r="G7" s="29" t="s">
        <v>51</v>
      </c>
    </row>
    <row r="8" spans="1:7" ht="12.75">
      <c r="A8" s="6" t="s">
        <v>8</v>
      </c>
      <c r="B8" s="7">
        <v>4291441</v>
      </c>
      <c r="C8" s="7">
        <f>ROUND(+$D$4/$B$23*B8,0)</f>
        <v>18115</v>
      </c>
      <c r="D8" s="7"/>
      <c r="E8" s="7"/>
      <c r="F8" s="7">
        <f>ROUND(+E8+C8,0)</f>
        <v>18115</v>
      </c>
      <c r="G8" s="24">
        <f>+F8/$H$5</f>
        <v>9.355616727006048</v>
      </c>
    </row>
    <row r="9" spans="1:7" ht="12.75">
      <c r="A9" s="6" t="s">
        <v>9</v>
      </c>
      <c r="B9" s="7">
        <v>8988951</v>
      </c>
      <c r="C9" s="7">
        <f>ROUND(+$D$4/$B$23*B9,0)-2</f>
        <v>37941</v>
      </c>
      <c r="D9" s="7"/>
      <c r="E9" s="7"/>
      <c r="F9" s="7">
        <f aca="true" t="shared" si="0" ref="F9:F22">ROUND(+E9+C9,0)</f>
        <v>37941</v>
      </c>
      <c r="G9" s="25">
        <f aca="true" t="shared" si="1" ref="G9:G22">+F9/$H$5</f>
        <v>19.594891208354206</v>
      </c>
    </row>
    <row r="10" spans="1:7" ht="12.75">
      <c r="A10" s="6" t="s">
        <v>10</v>
      </c>
      <c r="B10" s="7">
        <v>4469156</v>
      </c>
      <c r="C10" s="7">
        <f aca="true" t="shared" si="2" ref="C10:C17">ROUND(+$D$4/$B$23*B10,0)</f>
        <v>18865</v>
      </c>
      <c r="D10" s="7"/>
      <c r="E10" s="7"/>
      <c r="F10" s="7">
        <f t="shared" si="0"/>
        <v>18865</v>
      </c>
      <c r="G10" s="25">
        <f t="shared" si="1"/>
        <v>9.742959401323162</v>
      </c>
    </row>
    <row r="11" spans="1:7" ht="12.75">
      <c r="A11" s="6" t="s">
        <v>11</v>
      </c>
      <c r="B11" s="7">
        <v>1641835</v>
      </c>
      <c r="C11" s="7">
        <f t="shared" si="2"/>
        <v>6930</v>
      </c>
      <c r="D11" s="7"/>
      <c r="E11" s="7"/>
      <c r="F11" s="7">
        <f t="shared" si="0"/>
        <v>6930</v>
      </c>
      <c r="G11" s="25">
        <f t="shared" si="1"/>
        <v>3.5790463106901416</v>
      </c>
    </row>
    <row r="12" spans="1:7" ht="12.75">
      <c r="A12" s="6" t="s">
        <v>12</v>
      </c>
      <c r="B12" s="7">
        <v>3947102</v>
      </c>
      <c r="C12" s="7">
        <f t="shared" si="2"/>
        <v>16661</v>
      </c>
      <c r="D12" s="7"/>
      <c r="E12" s="7"/>
      <c r="F12" s="7">
        <f t="shared" si="0"/>
        <v>16661</v>
      </c>
      <c r="G12" s="25">
        <f t="shared" si="1"/>
        <v>8.604688395729934</v>
      </c>
    </row>
    <row r="13" spans="1:7" ht="12.75">
      <c r="A13" s="6" t="s">
        <v>13</v>
      </c>
      <c r="B13" s="7">
        <v>3527303</v>
      </c>
      <c r="C13" s="7">
        <f t="shared" si="2"/>
        <v>14889</v>
      </c>
      <c r="D13" s="7"/>
      <c r="E13" s="7"/>
      <c r="F13" s="7">
        <f t="shared" si="0"/>
        <v>14889</v>
      </c>
      <c r="G13" s="25">
        <f t="shared" si="1"/>
        <v>7.689526770543364</v>
      </c>
    </row>
    <row r="14" spans="1:7" ht="12.75">
      <c r="A14" s="6" t="s">
        <v>14</v>
      </c>
      <c r="B14" s="7">
        <v>831714</v>
      </c>
      <c r="C14" s="7">
        <f t="shared" si="2"/>
        <v>3511</v>
      </c>
      <c r="D14" s="7"/>
      <c r="E14" s="7"/>
      <c r="F14" s="7">
        <f t="shared" si="0"/>
        <v>3511</v>
      </c>
      <c r="G14" s="25">
        <f t="shared" si="1"/>
        <v>1.813280172703187</v>
      </c>
    </row>
    <row r="15" spans="1:7" ht="12.75">
      <c r="A15" s="6" t="s">
        <v>15</v>
      </c>
      <c r="B15" s="7">
        <v>1450879</v>
      </c>
      <c r="C15" s="7">
        <f t="shared" si="2"/>
        <v>6124</v>
      </c>
      <c r="D15" s="7"/>
      <c r="E15" s="7"/>
      <c r="F15" s="7">
        <f t="shared" si="0"/>
        <v>6124</v>
      </c>
      <c r="G15" s="25">
        <f t="shared" si="1"/>
        <v>3.162782050024015</v>
      </c>
    </row>
    <row r="16" spans="1:7" ht="12.75">
      <c r="A16" s="6" t="s">
        <v>16</v>
      </c>
      <c r="B16" s="7">
        <v>5242709</v>
      </c>
      <c r="C16" s="7">
        <f t="shared" si="2"/>
        <v>22130</v>
      </c>
      <c r="D16" s="7"/>
      <c r="E16" s="7"/>
      <c r="F16" s="7">
        <f t="shared" si="0"/>
        <v>22130</v>
      </c>
      <c r="G16" s="25">
        <f t="shared" si="1"/>
        <v>11.429191176850336</v>
      </c>
    </row>
    <row r="17" spans="1:7" ht="12.75">
      <c r="A17" s="6" t="s">
        <v>17</v>
      </c>
      <c r="B17" s="7">
        <v>1276040</v>
      </c>
      <c r="C17" s="7">
        <f t="shared" si="2"/>
        <v>5386</v>
      </c>
      <c r="D17" s="7"/>
      <c r="E17" s="7"/>
      <c r="F17" s="7">
        <f t="shared" si="0"/>
        <v>5386</v>
      </c>
      <c r="G17" s="25">
        <f t="shared" si="1"/>
        <v>2.781636858495974</v>
      </c>
    </row>
    <row r="18" spans="1:7" ht="12.75">
      <c r="A18" s="6" t="s">
        <v>18</v>
      </c>
      <c r="B18" s="7">
        <v>329894</v>
      </c>
      <c r="C18" s="7">
        <f>ROUND(+$D$4/$B$23*B18,0)+2</f>
        <v>1395</v>
      </c>
      <c r="D18" s="7"/>
      <c r="E18" s="7"/>
      <c r="F18" s="7">
        <f t="shared" si="0"/>
        <v>1395</v>
      </c>
      <c r="G18" s="25">
        <f t="shared" si="1"/>
        <v>0.7204573742298337</v>
      </c>
    </row>
    <row r="19" spans="1:7" ht="12.75">
      <c r="A19" s="6" t="s">
        <v>19</v>
      </c>
      <c r="B19" s="7">
        <v>5796899</v>
      </c>
      <c r="C19" s="7">
        <f>ROUND(+$D$4/$B$23*B19,0)+1</f>
        <v>24470</v>
      </c>
      <c r="D19" s="7">
        <f>+C19</f>
        <v>24470</v>
      </c>
      <c r="E19" s="7">
        <f>ROUND(+(220000-$C$23)*D19/$D$23,0)</f>
        <v>10256</v>
      </c>
      <c r="F19" s="7">
        <f t="shared" si="0"/>
        <v>34726</v>
      </c>
      <c r="G19" s="25">
        <f t="shared" si="1"/>
        <v>17.93448227778151</v>
      </c>
    </row>
    <row r="20" spans="1:7" ht="12.75">
      <c r="A20" s="6" t="s">
        <v>20</v>
      </c>
      <c r="B20" s="7">
        <v>4090068</v>
      </c>
      <c r="C20" s="7">
        <f>ROUND(+$D$4/$B$23*B20,0)</f>
        <v>17265</v>
      </c>
      <c r="D20" s="7"/>
      <c r="E20" s="7"/>
      <c r="F20" s="7">
        <f t="shared" si="0"/>
        <v>17265</v>
      </c>
      <c r="G20" s="25">
        <f t="shared" si="1"/>
        <v>8.916628362779985</v>
      </c>
    </row>
    <row r="21" spans="1:7" ht="12.75">
      <c r="A21" s="6" t="s">
        <v>21</v>
      </c>
      <c r="B21" s="7">
        <v>610330</v>
      </c>
      <c r="C21" s="7">
        <f>ROUND(+$D$4/$B$23*B21,0)</f>
        <v>2576</v>
      </c>
      <c r="D21" s="7">
        <f>+C21</f>
        <v>2576</v>
      </c>
      <c r="E21" s="7">
        <f>ROUND(+(220000-$C$23)*D21/$D$23,0)</f>
        <v>1080</v>
      </c>
      <c r="F21" s="7">
        <f t="shared" si="0"/>
        <v>3656</v>
      </c>
      <c r="G21" s="25">
        <f t="shared" si="1"/>
        <v>1.8881664230711626</v>
      </c>
    </row>
    <row r="22" spans="1:7" ht="12.75">
      <c r="A22" s="6" t="s">
        <v>22</v>
      </c>
      <c r="B22" s="7">
        <v>2070992</v>
      </c>
      <c r="C22" s="7">
        <f>ROUND(+$D$4/$B$23*B22,0)</f>
        <v>8742</v>
      </c>
      <c r="D22" s="7">
        <f>+C22</f>
        <v>8742</v>
      </c>
      <c r="E22" s="7">
        <f>ROUND(+(220000-$C$23)*D22/$D$23,0)</f>
        <v>3664</v>
      </c>
      <c r="F22" s="7">
        <f t="shared" si="0"/>
        <v>12406</v>
      </c>
      <c r="G22" s="25">
        <f t="shared" si="1"/>
        <v>6.407164290104169</v>
      </c>
    </row>
    <row r="23" spans="1:7" ht="13.5" thickBot="1">
      <c r="A23" s="8" t="s">
        <v>7</v>
      </c>
      <c r="B23" s="23">
        <f aca="true" t="shared" si="3" ref="B23:G23">SUM(B8:B22)</f>
        <v>48565313</v>
      </c>
      <c r="C23" s="9">
        <f t="shared" si="3"/>
        <v>205000</v>
      </c>
      <c r="D23" s="9">
        <f t="shared" si="3"/>
        <v>35788</v>
      </c>
      <c r="E23" s="9">
        <f t="shared" si="3"/>
        <v>15000</v>
      </c>
      <c r="F23" s="9">
        <f t="shared" si="3"/>
        <v>220000</v>
      </c>
      <c r="G23" s="21">
        <f t="shared" si="3"/>
        <v>113.62051779968702</v>
      </c>
    </row>
    <row r="24" ht="13.5" thickTop="1"/>
    <row r="25" spans="1:7" ht="12.75">
      <c r="A25" s="10" t="s">
        <v>23</v>
      </c>
      <c r="G25" s="6"/>
    </row>
    <row r="26" spans="1:7" ht="12.75">
      <c r="A26" s="11" t="s">
        <v>24</v>
      </c>
      <c r="B26" s="11"/>
      <c r="C26" s="11"/>
      <c r="D26" s="11"/>
      <c r="E26" s="11"/>
      <c r="F26" s="12">
        <v>664</v>
      </c>
      <c r="G26" s="25">
        <f aca="true" t="shared" si="4" ref="G26:G33">+F26/$H$5</f>
        <v>0.34292738099541903</v>
      </c>
    </row>
    <row r="27" spans="1:7" ht="12.75">
      <c r="A27" s="11" t="s">
        <v>25</v>
      </c>
      <c r="B27" s="11"/>
      <c r="C27" s="11"/>
      <c r="D27" s="11"/>
      <c r="E27" s="11"/>
      <c r="F27" s="12">
        <v>1366</v>
      </c>
      <c r="G27" s="25">
        <f t="shared" si="4"/>
        <v>0.7054801241562385</v>
      </c>
    </row>
    <row r="28" spans="1:7" ht="12.75">
      <c r="A28" s="11" t="s">
        <v>26</v>
      </c>
      <c r="B28" s="11"/>
      <c r="C28" s="11"/>
      <c r="D28" s="11"/>
      <c r="E28" s="11"/>
      <c r="F28" s="12">
        <v>753</v>
      </c>
      <c r="G28" s="25">
        <f t="shared" si="4"/>
        <v>0.38889204501438335</v>
      </c>
    </row>
    <row r="29" spans="1:7" ht="12.75">
      <c r="A29" s="11" t="s">
        <v>27</v>
      </c>
      <c r="B29" s="11"/>
      <c r="C29" s="11"/>
      <c r="D29" s="11"/>
      <c r="E29" s="11"/>
      <c r="F29" s="12">
        <v>409</v>
      </c>
      <c r="G29" s="25">
        <f t="shared" si="4"/>
        <v>0.21123087172759997</v>
      </c>
    </row>
    <row r="30" spans="1:7" ht="12.75">
      <c r="A30" s="11" t="s">
        <v>28</v>
      </c>
      <c r="B30" s="11"/>
      <c r="C30" s="11"/>
      <c r="D30" s="11"/>
      <c r="E30" s="11"/>
      <c r="F30" s="12">
        <v>600</v>
      </c>
      <c r="G30" s="25">
        <f t="shared" si="4"/>
        <v>0.3098741394536919</v>
      </c>
    </row>
    <row r="31" spans="1:7" ht="12.75">
      <c r="A31" s="11" t="s">
        <v>29</v>
      </c>
      <c r="B31" s="11"/>
      <c r="C31" s="11"/>
      <c r="D31" s="11"/>
      <c r="E31" s="11"/>
      <c r="F31" s="12">
        <v>433</v>
      </c>
      <c r="G31" s="25">
        <f t="shared" si="4"/>
        <v>0.22362583730574764</v>
      </c>
    </row>
    <row r="32" spans="1:7" ht="12.75">
      <c r="A32" s="11" t="s">
        <v>30</v>
      </c>
      <c r="B32" s="11"/>
      <c r="C32" s="11"/>
      <c r="D32" s="11"/>
      <c r="E32" s="11"/>
      <c r="F32" s="12">
        <v>409</v>
      </c>
      <c r="G32" s="25">
        <f t="shared" si="4"/>
        <v>0.21123087172759997</v>
      </c>
    </row>
    <row r="33" spans="1:7" ht="12.75">
      <c r="A33" s="11" t="s">
        <v>31</v>
      </c>
      <c r="B33" s="11"/>
      <c r="C33" s="11"/>
      <c r="D33" s="11"/>
      <c r="E33" s="11"/>
      <c r="F33" s="12">
        <v>366</v>
      </c>
      <c r="G33" s="25">
        <f t="shared" si="4"/>
        <v>0.18902322506675207</v>
      </c>
    </row>
    <row r="34" spans="1:7" ht="12.75">
      <c r="A34" s="13" t="s">
        <v>32</v>
      </c>
      <c r="B34" s="11"/>
      <c r="C34" s="11"/>
      <c r="D34" s="11"/>
      <c r="E34" s="11"/>
      <c r="F34" s="12">
        <f>SUM(F26:F33)</f>
        <v>5000</v>
      </c>
      <c r="G34" s="22">
        <f>SUM(G26:G33)</f>
        <v>2.5822844954474324</v>
      </c>
    </row>
    <row r="36" spans="1:7" ht="12.75">
      <c r="A36" s="10" t="s">
        <v>33</v>
      </c>
      <c r="F36" s="14"/>
      <c r="G36" s="6"/>
    </row>
    <row r="37" spans="1:7" ht="12.75">
      <c r="A37" s="11" t="s">
        <v>34</v>
      </c>
      <c r="B37" s="11"/>
      <c r="C37" s="11"/>
      <c r="D37" s="11"/>
      <c r="E37" s="11"/>
      <c r="F37" s="12">
        <v>661</v>
      </c>
      <c r="G37" s="25">
        <f aca="true" t="shared" si="5" ref="G37:G50">+F37/$H$5</f>
        <v>0.34137801029815057</v>
      </c>
    </row>
    <row r="38" spans="1:7" ht="12.75">
      <c r="A38" s="11" t="s">
        <v>35</v>
      </c>
      <c r="B38" s="11"/>
      <c r="C38" s="11"/>
      <c r="D38" s="11"/>
      <c r="E38" s="11"/>
      <c r="F38" s="12">
        <v>1754</v>
      </c>
      <c r="G38" s="25">
        <f t="shared" si="5"/>
        <v>0.9058654010029593</v>
      </c>
    </row>
    <row r="39" spans="1:7" ht="12.75">
      <c r="A39" s="11" t="s">
        <v>36</v>
      </c>
      <c r="B39" s="11"/>
      <c r="C39" s="11"/>
      <c r="D39" s="11"/>
      <c r="E39" s="11"/>
      <c r="F39" s="12">
        <v>1869</v>
      </c>
      <c r="G39" s="25">
        <f t="shared" si="5"/>
        <v>0.9652579443982503</v>
      </c>
    </row>
    <row r="40" spans="1:7" ht="12.75">
      <c r="A40" s="11" t="s">
        <v>37</v>
      </c>
      <c r="B40" s="11"/>
      <c r="C40" s="11"/>
      <c r="D40" s="11"/>
      <c r="E40" s="11"/>
      <c r="F40" s="12">
        <v>1229</v>
      </c>
      <c r="G40" s="25">
        <f t="shared" si="5"/>
        <v>0.6347255289809789</v>
      </c>
    </row>
    <row r="41" spans="1:7" ht="12.75">
      <c r="A41" s="11" t="s">
        <v>38</v>
      </c>
      <c r="B41" s="11"/>
      <c r="C41" s="11"/>
      <c r="D41" s="11"/>
      <c r="E41" s="11"/>
      <c r="F41" s="12">
        <v>737</v>
      </c>
      <c r="G41" s="25">
        <f t="shared" si="5"/>
        <v>0.3806287346289515</v>
      </c>
    </row>
    <row r="42" spans="1:7" ht="12.75">
      <c r="A42" s="11" t="s">
        <v>39</v>
      </c>
      <c r="B42" s="11"/>
      <c r="C42" s="11"/>
      <c r="D42" s="11"/>
      <c r="E42" s="11"/>
      <c r="F42" s="12">
        <v>1175</v>
      </c>
      <c r="G42" s="25">
        <f t="shared" si="5"/>
        <v>0.6068368564301466</v>
      </c>
    </row>
    <row r="43" spans="1:7" ht="12.75">
      <c r="A43" s="11" t="s">
        <v>40</v>
      </c>
      <c r="B43" s="11"/>
      <c r="C43" s="11"/>
      <c r="D43" s="11"/>
      <c r="E43" s="11"/>
      <c r="F43" s="12">
        <v>775</v>
      </c>
      <c r="G43" s="25">
        <f t="shared" si="5"/>
        <v>0.40025409679435203</v>
      </c>
    </row>
    <row r="44" spans="1:7" ht="12.75">
      <c r="A44" s="11" t="s">
        <v>41</v>
      </c>
      <c r="B44" s="11"/>
      <c r="C44" s="11"/>
      <c r="D44" s="11"/>
      <c r="E44" s="11"/>
      <c r="F44" s="12">
        <v>1073</v>
      </c>
      <c r="G44" s="25">
        <f t="shared" si="5"/>
        <v>0.554158252723019</v>
      </c>
    </row>
    <row r="45" spans="1:7" ht="12.75">
      <c r="A45" s="11" t="s">
        <v>42</v>
      </c>
      <c r="B45" s="11"/>
      <c r="C45" s="11"/>
      <c r="D45" s="11"/>
      <c r="E45" s="11"/>
      <c r="F45" s="12">
        <v>1286</v>
      </c>
      <c r="G45" s="25">
        <f t="shared" si="5"/>
        <v>0.6641635722290796</v>
      </c>
    </row>
    <row r="46" spans="1:7" ht="12.75">
      <c r="A46" s="11" t="s">
        <v>43</v>
      </c>
      <c r="B46" s="11"/>
      <c r="C46" s="11"/>
      <c r="D46" s="11"/>
      <c r="E46" s="11"/>
      <c r="F46" s="12">
        <v>1095</v>
      </c>
      <c r="G46" s="25">
        <f t="shared" si="5"/>
        <v>0.5655203045029877</v>
      </c>
    </row>
    <row r="47" spans="1:7" ht="12.75">
      <c r="A47" s="11" t="s">
        <v>44</v>
      </c>
      <c r="B47" s="11"/>
      <c r="C47" s="11"/>
      <c r="D47" s="11"/>
      <c r="E47" s="11"/>
      <c r="F47" s="12">
        <v>901</v>
      </c>
      <c r="G47" s="25">
        <f t="shared" si="5"/>
        <v>0.46532766607962733</v>
      </c>
    </row>
    <row r="48" spans="1:7" ht="12.75">
      <c r="A48" s="11" t="s">
        <v>45</v>
      </c>
      <c r="B48" s="11"/>
      <c r="C48" s="11"/>
      <c r="D48" s="11"/>
      <c r="E48" s="11"/>
      <c r="F48" s="12">
        <v>438</v>
      </c>
      <c r="G48" s="25">
        <f t="shared" si="5"/>
        <v>0.2262081218011951</v>
      </c>
    </row>
    <row r="49" spans="1:7" ht="12.75">
      <c r="A49" s="11" t="s">
        <v>46</v>
      </c>
      <c r="B49" s="11"/>
      <c r="C49" s="11"/>
      <c r="D49" s="11"/>
      <c r="E49" s="11"/>
      <c r="F49" s="12">
        <v>431</v>
      </c>
      <c r="G49" s="25">
        <f t="shared" si="5"/>
        <v>0.22259292350756868</v>
      </c>
    </row>
    <row r="50" spans="1:7" ht="12.75">
      <c r="A50" s="11" t="s">
        <v>47</v>
      </c>
      <c r="B50" s="11"/>
      <c r="C50" s="11"/>
      <c r="D50" s="11"/>
      <c r="E50" s="11"/>
      <c r="F50" s="12">
        <v>576</v>
      </c>
      <c r="G50" s="25">
        <f t="shared" si="5"/>
        <v>0.29747917387554423</v>
      </c>
    </row>
    <row r="51" spans="1:7" ht="12.75">
      <c r="A51" s="13" t="s">
        <v>32</v>
      </c>
      <c r="B51" s="11"/>
      <c r="C51" s="11"/>
      <c r="D51" s="11"/>
      <c r="E51" s="11"/>
      <c r="F51" s="12">
        <f>SUM(F37:F50)</f>
        <v>14000</v>
      </c>
      <c r="G51" s="22">
        <f>SUM(G37:G50)</f>
        <v>7.2303965872528115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&amp;R&amp;F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Valentini</dc:creator>
  <cp:keywords/>
  <dc:description/>
  <cp:lastModifiedBy>SBANFI</cp:lastModifiedBy>
  <cp:lastPrinted>1999-03-25T16:24:25Z</cp:lastPrinted>
  <dcterms:created xsi:type="dcterms:W3CDTF">1999-03-25T14:09:00Z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