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firstSheet="3" activeTab="3"/>
  </bookViews>
  <sheets>
    <sheet name="all.1-quantific.definit.contr." sheetId="1" r:id="rId1"/>
    <sheet name="all.2-variante interv.Bologna" sheetId="2" r:id="rId2"/>
    <sheet name="all.3-traslaz.oneri l.472-99" sheetId="3" r:id="rId3"/>
    <sheet name="all.4-interv.non avviati" sheetId="4" r:id="rId4"/>
    <sheet name="all.5-interv.non avv.l.448-98" sheetId="5" r:id="rId5"/>
    <sheet name="interv. completi" sheetId="6" r:id="rId6"/>
  </sheets>
  <definedNames>
    <definedName name="_xlnm.Print_Area" localSheetId="0">'all.1-quantific.definit.contr.'!$A$1:$G$42</definedName>
    <definedName name="_xlnm.Print_Area" localSheetId="2">'all.3-traslaz.oneri l.472-99'!$A$1:$M$37</definedName>
    <definedName name="_xlnm.Print_Area" localSheetId="3">'all.4-interv.non avviati'!$A$1:$H$64</definedName>
    <definedName name="_xlnm.Print_Area" localSheetId="4">'all.5-interv.non avv.l.448-98'!$A$1:$G$69</definedName>
    <definedName name="_xlnm.Print_Titles" localSheetId="0">'all.1-quantific.definit.contr.'!$1:$3</definedName>
    <definedName name="_xlnm.Print_Titles" localSheetId="3">'all.4-interv.non avviati'!$A:$H,'all.4-interv.non avviati'!$1:$2</definedName>
    <definedName name="_xlnm.Print_Titles" localSheetId="4">'all.5-interv.non avv.l.448-98'!$A:$G,'all.5-interv.non avv.l.448-98'!$1:$6</definedName>
  </definedNames>
  <calcPr fullCalcOnLoad="1"/>
</workbook>
</file>

<file path=xl/sharedStrings.xml><?xml version="1.0" encoding="utf-8"?>
<sst xmlns="http://schemas.openxmlformats.org/spreadsheetml/2006/main" count="575" uniqueCount="238">
  <si>
    <t>LOCALITA' /  INTERVENTI</t>
  </si>
  <si>
    <t>LEGGE N. 611/1996</t>
  </si>
  <si>
    <t>LEGGE N. 30/1998 art. 10</t>
  </si>
  <si>
    <t>LEGGE N. 194/1998 art. 3, c. 4</t>
  </si>
  <si>
    <t>LEGGE N. 211/1992       art. 9</t>
  </si>
  <si>
    <t>NOTE</t>
  </si>
  <si>
    <t>28 anni</t>
  </si>
  <si>
    <t>30 anni</t>
  </si>
  <si>
    <t>NAPOLI</t>
  </si>
  <si>
    <t>Metropolitana linea 1 Vanvitelli- Dante</t>
  </si>
  <si>
    <t>Funicolare di Chiaia</t>
  </si>
  <si>
    <t>MILANO</t>
  </si>
  <si>
    <t>Prolungamento M3 Zara- Maciachini</t>
  </si>
  <si>
    <t>Tranvia P.zza Castello-Maciachini -Parco Nord</t>
  </si>
  <si>
    <t>Prolungamento M2 Famagosta-Abbiategrasso</t>
  </si>
  <si>
    <t>Tranvia P.le Abbiategrasso-Duomo</t>
  </si>
  <si>
    <r>
      <t xml:space="preserve">RIDET. TAB. 1 - in delibera 20.11.1995 contrib. 4.131;  </t>
    </r>
    <r>
      <rPr>
        <b/>
        <sz val="10"/>
        <rFont val="Arial"/>
        <family val="0"/>
      </rPr>
      <t xml:space="preserve">contributo 60%, mutuo corrispondente a contributo del  50% </t>
    </r>
  </si>
  <si>
    <t xml:space="preserve">ROMA </t>
  </si>
  <si>
    <t>Potenziamento e ammodernamento linee A e B (3 interv):</t>
  </si>
  <si>
    <r>
      <t xml:space="preserve">RIDET. TAB. 1 - in delibera 20.11.1995 contrib. 28.588,9 cumulativo per i 3 interv. di potenziam. e ammodern.; </t>
    </r>
    <r>
      <rPr>
        <b/>
        <sz val="10"/>
        <rFont val="Arial"/>
        <family val="0"/>
      </rPr>
      <t>mutuo corrispondente ad un contrib. di 46 mld. (tasso 4,85%)</t>
    </r>
  </si>
  <si>
    <r>
      <t>VERIFICARE: ricavato per differ., divers. da Trasp.  CONTRIB. DA RIDETERMINARE;</t>
    </r>
    <r>
      <rPr>
        <b/>
        <sz val="10"/>
        <rFont val="Arial"/>
        <family val="0"/>
      </rPr>
      <t xml:space="preserve"> mutuo corrispondente a contributo del 50%</t>
    </r>
  </si>
  <si>
    <t>Tranvia Gianicolense</t>
  </si>
  <si>
    <t>LAVORI CONCLUSI - MUTUO AUTORIZZ. AL 9%</t>
  </si>
  <si>
    <t>GENOVA</t>
  </si>
  <si>
    <t xml:space="preserve">Metropolitana - tratte Brin-Canepari e Principe-Brignole </t>
  </si>
  <si>
    <r>
      <t>RIDET. TAB. 2 - in delibera 20.11.1995 contrib. 25.180,7; in delib. 25.9.1997: 21.999,5;</t>
    </r>
    <r>
      <rPr>
        <b/>
        <sz val="10"/>
        <rFont val="Arial"/>
        <family val="0"/>
      </rPr>
      <t xml:space="preserve"> in delib. 19.11.1998: 3727; mutuo già attivato al 7,5%</t>
    </r>
    <r>
      <rPr>
        <sz val="10"/>
        <rFont val="Arial"/>
        <family val="0"/>
      </rPr>
      <t>.</t>
    </r>
  </si>
  <si>
    <t>SPOLETO</t>
  </si>
  <si>
    <t>RIDET. TAB. 2 - in delibera 20.11.1995 contrib. 994,6 - rimodulaz contributo di delib. 19.11.1998 pari a 135</t>
  </si>
  <si>
    <t>TORINO</t>
  </si>
  <si>
    <t>Metrop. leggera automatica linea 1 - Porta Nuova-Campo Volo</t>
  </si>
  <si>
    <t>FIRENZE</t>
  </si>
  <si>
    <r>
      <t xml:space="preserve">RIDET. TAB.1 - in delib. 8.5.1996 contrib.  9.122; </t>
    </r>
    <r>
      <rPr>
        <b/>
        <sz val="10"/>
        <rFont val="Arial"/>
        <family val="0"/>
      </rPr>
      <t>corrispondente ad un contributo di 94,130 mld. ( tasso 4,85%)</t>
    </r>
  </si>
  <si>
    <r>
      <t xml:space="preserve">RIDET. TAB. 1 - in delibera 20.11.1995 contrib. 5.213; </t>
    </r>
    <r>
      <rPr>
        <b/>
        <sz val="10"/>
        <rFont val="Arial"/>
        <family val="0"/>
      </rPr>
      <t xml:space="preserve"> mutuo corrispondente a contributo del  60%</t>
    </r>
  </si>
  <si>
    <r>
      <t xml:space="preserve">RIDET. TAB. 1 - in delibera 20.11.1995 contrib. 5.951; </t>
    </r>
    <r>
      <rPr>
        <b/>
        <sz val="10"/>
        <rFont val="Arial"/>
        <family val="0"/>
      </rPr>
      <t xml:space="preserve">mutuo corrispondente a contributo del  60% </t>
    </r>
  </si>
  <si>
    <t>Costo originario</t>
  </si>
  <si>
    <t>RIDET. - in delibera 20.11.1995 contrib. 30.836,5 - mutuo corrispond. a contrib. 50%, non attribuire 60% (diff. coperta da altre fonti finanziam.) Delibera 25.9.97</t>
  </si>
  <si>
    <t>RIDET. TAB.1 - in delib. 27.11.1996 contrib. 1.261,4 Delibera 21,4,99</t>
  </si>
  <si>
    <r>
      <t>RIDET. TAB. 1 - in delibera 20.11.1995 contrib. 9.045; m</t>
    </r>
    <r>
      <rPr>
        <sz val="10"/>
        <rFont val="Arial"/>
        <family val="0"/>
      </rPr>
      <t>utuo attivato al 5,5% Del. 25.9.97</t>
    </r>
  </si>
  <si>
    <t>Percorsi meccanizzati Mobilità alternativa</t>
  </si>
  <si>
    <t xml:space="preserve"> = Ampliamento deposito Osteria del Curato (a)</t>
  </si>
  <si>
    <t xml:space="preserve"> = nodo di Termini (a)</t>
  </si>
  <si>
    <t>Linea tranviaria S.Maria Novella-Scandicci (a)</t>
  </si>
  <si>
    <t>TOTALE  IN  LIRE</t>
  </si>
  <si>
    <t>TOTALE  IN  EURO</t>
  </si>
  <si>
    <t>Legge 211/92 art. 9</t>
  </si>
  <si>
    <t>Legge 611/96</t>
  </si>
  <si>
    <t>Legge 30/98 art. 10</t>
  </si>
  <si>
    <t>Legge 194/98 art. 3 co. 4</t>
  </si>
  <si>
    <t>ROMA</t>
  </si>
  <si>
    <t>Ampliamento deposito Osteria del Curato</t>
  </si>
  <si>
    <t xml:space="preserve"> - </t>
  </si>
  <si>
    <t>Parco rotabili linea A</t>
  </si>
  <si>
    <t>Metropolitana linea B diramazione P.zza Bologna-Conca d'Oro</t>
  </si>
  <si>
    <t>Ferrovia Roma-Pantano tratta Torrenova-Giglioli</t>
  </si>
  <si>
    <t>Nodo di Termini</t>
  </si>
  <si>
    <t>BERGAMO</t>
  </si>
  <si>
    <t>Tranvia Bergamo-S.Antonio e Bergamo-Torre Boldone</t>
  </si>
  <si>
    <t>PADOVA</t>
  </si>
  <si>
    <t>Tranvia Fornace Morandi- Prato della Valle</t>
  </si>
  <si>
    <t>Completamento linea tranviaria tratta S.Croce-Guizza</t>
  </si>
  <si>
    <t>Metropolitana linea 1 tratta Dante-Garibaldi</t>
  </si>
  <si>
    <t>Metropolitana linea 1 Vanvitelli-Dante</t>
  </si>
  <si>
    <t>LTR</t>
  </si>
  <si>
    <t>Ulteriori opere linea metro tratte Brin-Canepari e Principe-Brignole</t>
  </si>
  <si>
    <t>Metro tratte Brin-Canepari e Principe-Brignole</t>
  </si>
  <si>
    <t>Completamento percorso meccanizzato Posterna-La Rocca</t>
  </si>
  <si>
    <t>BOLOGNA</t>
  </si>
  <si>
    <t>Completamento linea tranviaria Riva Reno-Borgo Panicale</t>
  </si>
  <si>
    <t>Rete tranviaria</t>
  </si>
  <si>
    <t>SAVONA</t>
  </si>
  <si>
    <t>Linea tranviaria Albissola-Savona Vado</t>
  </si>
  <si>
    <t>BRESCIA</t>
  </si>
  <si>
    <t>Metropolitana leggera</t>
  </si>
  <si>
    <t>Linea tranviaria Piazza Beccaria-Peretola</t>
  </si>
  <si>
    <t>Linea tranviaria S.Maria Novella-Scandicci</t>
  </si>
  <si>
    <t>Linea tranviaria Garibaldi-Cinisello</t>
  </si>
  <si>
    <t>Collegamento Monza Lissone Sud - 1a tratta funzionale</t>
  </si>
  <si>
    <t>Prolungamento M3 Zara-Maciachini</t>
  </si>
  <si>
    <t>Tranvia P.zza Castello-Maciachini-Parco Nord</t>
  </si>
  <si>
    <t>Tranvia Abbiategrasso-Duomo</t>
  </si>
  <si>
    <t>VENEZIA</t>
  </si>
  <si>
    <t>Linea tranviaria Favaro Mestre-Venezia S.Marta</t>
  </si>
  <si>
    <t>RIMINI</t>
  </si>
  <si>
    <t>Filovia</t>
  </si>
  <si>
    <t>VERONA</t>
  </si>
  <si>
    <t>PALERMO</t>
  </si>
  <si>
    <t>Sistema tranviario</t>
  </si>
  <si>
    <t>Metropolitana leggera automatica linea 1 Porta Nuova-Campo Volo</t>
  </si>
  <si>
    <t>LIMITI DI IMPEGNO</t>
  </si>
  <si>
    <t>differenza</t>
  </si>
  <si>
    <t>totale differenza complessiva</t>
  </si>
  <si>
    <t>REVOCHE</t>
  </si>
  <si>
    <t>TOTALE comprensivo di revoche</t>
  </si>
  <si>
    <t>RIASSEGNAZIONI</t>
  </si>
  <si>
    <t>Linea tranviaria S.Lazzaro-Borgo Panigale</t>
  </si>
  <si>
    <t>TOTALE con riassegnazioni</t>
  </si>
  <si>
    <t>LOCALITA'/INTERVENTI</t>
  </si>
  <si>
    <t>COSTO OPERA</t>
  </si>
  <si>
    <t>CONTRIBUTO 60%</t>
  </si>
  <si>
    <t>RATE ANNUALI</t>
  </si>
  <si>
    <t>ULTERIORI REVOCHE</t>
  </si>
  <si>
    <t>TOTALE comprensivo di ulteriori revoche</t>
  </si>
  <si>
    <t>ULTERIORI ASSEGNAZIONI</t>
  </si>
  <si>
    <t>Linea tramviaria</t>
  </si>
  <si>
    <t>PERUGIA</t>
  </si>
  <si>
    <t>Minimetrò</t>
  </si>
  <si>
    <t>ANCONA</t>
  </si>
  <si>
    <t>Sistema integrato</t>
  </si>
  <si>
    <t>TOTALE comprensivo di ulteriori assegnazioni</t>
  </si>
  <si>
    <t>INTERVENTO</t>
  </si>
  <si>
    <t>LOCALITA'/</t>
  </si>
  <si>
    <t xml:space="preserve">COSTO </t>
  </si>
  <si>
    <t>VOLUME</t>
  </si>
  <si>
    <t xml:space="preserve"> INVESTIM.</t>
  </si>
  <si>
    <t>TOTALE IN LIRE</t>
  </si>
  <si>
    <t>TOTALE IN EURO</t>
  </si>
  <si>
    <t>Linea tranviaria (1)</t>
  </si>
  <si>
    <t>NOTE:</t>
  </si>
  <si>
    <r>
      <t xml:space="preserve">(1) </t>
    </r>
    <r>
      <rPr>
        <sz val="9"/>
        <rFont val="Arial"/>
        <family val="2"/>
      </rPr>
      <t>Assegnato ulteriore contributo in conto capitale di 75 mld. di lire a valere sull'art. 3, c. 4, lett a), della L. n. 194/1998.</t>
    </r>
  </si>
  <si>
    <t>OSIMO</t>
  </si>
  <si>
    <t>PROVINCIA DI ANCONA</t>
  </si>
  <si>
    <t>Ascensore inclinato collegamento maxi parcheggio-centro storico</t>
  </si>
  <si>
    <t>Sistema integrato autobus-treno (3)</t>
  </si>
  <si>
    <t>Linea tranviaria Favaro Mestre-Venezia S.Marta (1)</t>
  </si>
  <si>
    <t>Linea tranviaria (2)</t>
  </si>
  <si>
    <t>Minimetrò - 1° lotto funzionale Pian di Massiano-Pincio centro</t>
  </si>
  <si>
    <r>
      <t xml:space="preserve">(1) </t>
    </r>
    <r>
      <rPr>
        <sz val="9"/>
        <rFont val="Arial"/>
        <family val="2"/>
      </rPr>
      <t>Oltre ad un contributo, assegnato in via programmatica, di 2.878,2 milioni di lire sull'art. 9 della legge n. 211/1992 - 1° limite d'impegno.</t>
    </r>
  </si>
  <si>
    <r>
      <t xml:space="preserve">(2) </t>
    </r>
    <r>
      <rPr>
        <sz val="9"/>
        <rFont val="Arial"/>
        <family val="2"/>
      </rPr>
      <t>Assegnato ulteriore contributo in conto capitale di 75 miliardi di lire a valere sull'art. 3, c. 4, lett a), della L. n. 194/1998.</t>
    </r>
  </si>
  <si>
    <r>
      <t xml:space="preserve">(3) </t>
    </r>
    <r>
      <rPr>
        <sz val="9"/>
        <rFont val="Arial"/>
        <family val="2"/>
      </rPr>
      <t>Assegnazione programmatica.</t>
    </r>
  </si>
  <si>
    <t>CONTRIBUTO A CARICO STATO</t>
  </si>
  <si>
    <t>COSTO</t>
  </si>
  <si>
    <t>L. 211/1992 (28 anni)</t>
  </si>
  <si>
    <t>L. 211/1992 (30 anni)</t>
  </si>
  <si>
    <t>L. 611/1996 ( 30 anni)</t>
  </si>
  <si>
    <t>L.30/1998 ( 30 anni)</t>
  </si>
  <si>
    <t xml:space="preserve"> INTERVENTO</t>
  </si>
  <si>
    <t>CONTRIBUTO ANNUO</t>
  </si>
  <si>
    <t>VOLUME INVESTIM.TO</t>
  </si>
  <si>
    <t>VOLUME INVESTIMENTO</t>
  </si>
  <si>
    <t xml:space="preserve">INTERVENTI E FINANZIAMENTI ORIGINARI </t>
  </si>
  <si>
    <t>Bologna - rete tranviaria</t>
  </si>
  <si>
    <t>Bologna - completamento linea tranviaria Riva Reno - Borgo Panigale</t>
  </si>
  <si>
    <t>TOTALI</t>
  </si>
  <si>
    <t>VARIANTE E NUOVO FINANZIAMENTO APPROVATI</t>
  </si>
  <si>
    <t>Bologna - linea tranviaria S. Lazzaro - Borgo Panigale</t>
  </si>
  <si>
    <t>IMPORTI IN EURO</t>
  </si>
  <si>
    <r>
      <t>QUOTE DEFINITIVE</t>
    </r>
    <r>
      <rPr>
        <b/>
        <i/>
        <sz val="11"/>
        <rFont val="Arial"/>
        <family val="0"/>
      </rPr>
      <t xml:space="preserve"> </t>
    </r>
  </si>
  <si>
    <r>
      <t xml:space="preserve">NOTA  (a): </t>
    </r>
    <r>
      <rPr>
        <sz val="11"/>
        <rFont val="Arial"/>
        <family val="2"/>
      </rPr>
      <t>Quota di contributo corrispondente ai mutui già accesi. La quota residua è traslata sulla L. 472/1999 (v. all. 3).</t>
    </r>
  </si>
  <si>
    <t>CONTRIBUTO   STATO</t>
  </si>
  <si>
    <t xml:space="preserve"> TOTALE </t>
  </si>
  <si>
    <t xml:space="preserve">PREVISIONI VOLUME </t>
  </si>
  <si>
    <t>REGIONE</t>
  </si>
  <si>
    <t xml:space="preserve"> (B)</t>
  </si>
  <si>
    <t xml:space="preserve">INVESTIMENTI </t>
  </si>
  <si>
    <t>COSTO A</t>
  </si>
  <si>
    <t>%</t>
  </si>
  <si>
    <t>(1)</t>
  </si>
  <si>
    <t>IMPORTO</t>
  </si>
  <si>
    <t xml:space="preserve"> ANNI</t>
  </si>
  <si>
    <t>CARICO STATO</t>
  </si>
  <si>
    <t>(A)</t>
  </si>
  <si>
    <t>(2)</t>
  </si>
  <si>
    <t xml:space="preserve"> (C)</t>
  </si>
  <si>
    <t xml:space="preserve"> (D=C/A)</t>
  </si>
  <si>
    <t>LAZIO</t>
  </si>
  <si>
    <r>
      <t>Metropolitana linea C,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tratta T5</t>
    </r>
    <r>
      <rPr>
        <sz val="10"/>
        <rFont val="Arial"/>
        <family val="0"/>
      </rPr>
      <t xml:space="preserve"> Malatesta-Alessandrino </t>
    </r>
  </si>
  <si>
    <t>CAMPANIA</t>
  </si>
  <si>
    <t xml:space="preserve">Realizzazione della tratta urbana Centro direzionale-Capodichino </t>
  </si>
  <si>
    <t>PIEMONTE</t>
  </si>
  <si>
    <t xml:space="preserve">Prolungamento linea 1 metropolitana automatica Porta Nuova-Lingotto </t>
  </si>
  <si>
    <t>LOMBARDIA</t>
  </si>
  <si>
    <t>Prolungamento linea 3 metropolitana Maciachini-Comasina</t>
  </si>
  <si>
    <t>Realizzazione nodo di interscambio Cilea tra le linee 1 Metropolitana Napoli e linea Circumflegrea S.E.P.S.A.</t>
  </si>
  <si>
    <t>PROVINCIA NAPOLI</t>
  </si>
  <si>
    <t>Potenziamento, estensione e ammodernamento rete filoviaria Napoli-Teverola</t>
  </si>
  <si>
    <t>PUGLIA</t>
  </si>
  <si>
    <t>BARI</t>
  </si>
  <si>
    <t>Ferrotranviaria - prolungamento da fermata Ospedale S.Paolo a zona Cecilia e a V.le Regioni</t>
  </si>
  <si>
    <t>Metropolitana linea A 3° stralcio funzionale, tratta Termini-Anagnina sub stralcio 3-4 e 6/7</t>
  </si>
  <si>
    <t>VENETO</t>
  </si>
  <si>
    <t>Collegamento tranviario 2^ tratta Mestre centro-Marghera</t>
  </si>
  <si>
    <r>
      <t xml:space="preserve">(1) </t>
    </r>
    <r>
      <rPr>
        <sz val="10"/>
        <rFont val="Arial"/>
        <family val="0"/>
      </rPr>
      <t>Al lordo dei parcheggi, ove inclusi.</t>
    </r>
  </si>
  <si>
    <r>
      <t xml:space="preserve">(2) </t>
    </r>
    <r>
      <rPr>
        <sz val="10"/>
        <rFont val="Arial"/>
        <family val="0"/>
      </rPr>
      <t>Importi contributi calcolati in base al tasso  di sconto del 5,75% ed arrotondati alle £. 100.000.=</t>
    </r>
  </si>
  <si>
    <t>AREE METROPOLITANE</t>
  </si>
  <si>
    <t>AREE URBANE</t>
  </si>
  <si>
    <t>UMBRIA</t>
  </si>
  <si>
    <t>2° stralcio progetto "Mobilità alternativa per Spoleto città aperta all'uomo ovvero città senza auto": percorso meccaniz- zato S.Nicolò, percorso meccanizzato V.le Matteotti-P.zza della Libertà</t>
  </si>
  <si>
    <t>Completamento sistema tranviario: tratta Policlinico di Borgo Roma-parcheggio scambiatore di Verona sud, tratta stazione FS Porta Nuova-stazione FS Parona</t>
  </si>
  <si>
    <t>PROVINCIA RIMINI</t>
  </si>
  <si>
    <t>Completamento programma di realizzazione del trasporto rapido costiero tratte Rimini FS-Fiera e Riccione FS-Cattolica</t>
  </si>
  <si>
    <t>FERRARA</t>
  </si>
  <si>
    <t>Impianto ferroviario affiancamento linea Ferrara-Codigoro alla linea FS Ferrara-Rimini e interramento</t>
  </si>
  <si>
    <t>BRINDISI</t>
  </si>
  <si>
    <t>Costruzione minimetro stazione FS-ospedale Perrino</t>
  </si>
  <si>
    <t>Metropolitana automatica: estensione est Concesio-Sanpolino</t>
  </si>
  <si>
    <t>REGGIO EMILIA</t>
  </si>
  <si>
    <t>Potenziamento linee ferroviarie urbane e nuovo collegamento ferroviario Reggio Emilia FS-San Lazzaro</t>
  </si>
  <si>
    <t>EMILIA-ROM.</t>
  </si>
  <si>
    <t>DATI  PRECEDENTE  DELIBERA   (IMPORTI IN MLN. DI LIRE)</t>
  </si>
  <si>
    <t>RIDETERMINAZIONE  FINANZIAMENTO   (IMPORTI  IN LIRE)</t>
  </si>
  <si>
    <t xml:space="preserve">L. 211/1992 </t>
  </si>
  <si>
    <t>L. 211/1992 (rata 28 anni)</t>
  </si>
  <si>
    <t>L. 611/1996 (rata 30 anni)</t>
  </si>
  <si>
    <t>L.  472/1999 (rata 15 anni)</t>
  </si>
  <si>
    <t xml:space="preserve">LOCALITA' / </t>
  </si>
  <si>
    <t xml:space="preserve">DELIBERA </t>
  </si>
  <si>
    <t xml:space="preserve">INTERVENTO </t>
  </si>
  <si>
    <t>INVESTIMENTI</t>
  </si>
  <si>
    <t>(rata 28 anni)</t>
  </si>
  <si>
    <t xml:space="preserve"> (rata 30 anni)</t>
  </si>
  <si>
    <t xml:space="preserve">DI </t>
  </si>
  <si>
    <t>INTERV.TO</t>
  </si>
  <si>
    <t>APPROVATO</t>
  </si>
  <si>
    <t>CONTRIB.</t>
  </si>
  <si>
    <t>CONTRIBUTO</t>
  </si>
  <si>
    <t>RIFERIM.TO</t>
  </si>
  <si>
    <t>MIN. TRASPOR.</t>
  </si>
  <si>
    <t>ANNUO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</si>
  <si>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</si>
  <si>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</si>
  <si>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</si>
  <si>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</si>
  <si>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</si>
  <si>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</si>
  <si>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</si>
  <si>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</si>
  <si>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</si>
  <si>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21. 4.1999</t>
  </si>
  <si>
    <t>Collegamento Monza-Lissone sud - I fase funzionale</t>
  </si>
  <si>
    <t>Potenziamento e ammodernamento linee A e B:</t>
  </si>
  <si>
    <t xml:space="preserve"> - Ampliamento deposito Osteria del Curato (a)</t>
  </si>
  <si>
    <t>21.4.1999</t>
  </si>
  <si>
    <t xml:space="preserve"> - Nodo di Termini (a)</t>
  </si>
  <si>
    <t>20.11.1995</t>
  </si>
  <si>
    <t>TOTALI  IN LIRE</t>
  </si>
  <si>
    <t>TOTALI  IN EURO</t>
  </si>
  <si>
    <r>
      <t xml:space="preserve">(a) </t>
    </r>
    <r>
      <rPr>
        <sz val="10"/>
        <rFont val="Arial"/>
        <family val="0"/>
      </rPr>
      <t xml:space="preserve">Indicata a colonna 11 la quota residua di contributo, mentre la parte corrispondente ai mutui già accesi ed indicata, per Roma, nella colonna 7 e, per Firenze, nella colonna 9 è pari alla rideterminazione </t>
    </r>
  </si>
  <si>
    <t xml:space="preserve">     di cui al precedente allegato 1.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</si>
</sst>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"/>
    <numFmt numFmtId="166" formatCode="00,000,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bgColor indexed="22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9" xfId="0" applyFon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center" vertical="top"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right" vertical="top"/>
    </xf>
    <xf numFmtId="0" fontId="5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vertical="top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Continuous" vertical="top" wrapText="1"/>
    </xf>
    <xf numFmtId="3" fontId="0" fillId="0" borderId="13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164" fontId="1" fillId="0" borderId="14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49" fontId="5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3" fontId="8" fillId="0" borderId="18" xfId="0" applyNumberFormat="1" applyFont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3" fontId="8" fillId="0" borderId="20" xfId="0" applyNumberFormat="1" applyFont="1" applyBorder="1" applyAlignment="1">
      <alignment horizontal="right" vertical="top" wrapText="1"/>
    </xf>
    <xf numFmtId="0" fontId="8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8" fillId="0" borderId="23" xfId="0" applyNumberFormat="1" applyFont="1" applyBorder="1" applyAlignment="1">
      <alignment horizontal="right" vertical="top" wrapText="1"/>
    </xf>
    <xf numFmtId="0" fontId="9" fillId="2" borderId="21" xfId="0" applyFont="1" applyFill="1" applyBorder="1" applyAlignment="1">
      <alignment vertical="top" wrapText="1"/>
    </xf>
    <xf numFmtId="3" fontId="8" fillId="2" borderId="23" xfId="0" applyNumberFormat="1" applyFont="1" applyFill="1" applyBorder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6" fillId="4" borderId="24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center" vertical="top" wrapText="1"/>
    </xf>
    <xf numFmtId="3" fontId="6" fillId="4" borderId="26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8" fillId="5" borderId="8" xfId="0" applyFont="1" applyFill="1" applyBorder="1" applyAlignment="1">
      <alignment horizontal="centerContinuous" vertical="top" wrapText="1"/>
    </xf>
    <xf numFmtId="3" fontId="6" fillId="5" borderId="8" xfId="0" applyNumberFormat="1" applyFont="1" applyFill="1" applyBorder="1" applyAlignment="1">
      <alignment horizontal="centerContinuous" vertical="top" wrapText="1"/>
    </xf>
    <xf numFmtId="3" fontId="8" fillId="0" borderId="1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0" fillId="0" borderId="2" xfId="0" applyBorder="1" applyAlignment="1">
      <alignment/>
    </xf>
    <xf numFmtId="164" fontId="8" fillId="0" borderId="1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" fontId="8" fillId="0" borderId="6" xfId="0" applyNumberFormat="1" applyFont="1" applyBorder="1" applyAlignment="1">
      <alignment horizontal="center" wrapText="1"/>
    </xf>
    <xf numFmtId="4" fontId="8" fillId="5" borderId="8" xfId="0" applyNumberFormat="1" applyFont="1" applyFill="1" applyBorder="1" applyAlignment="1">
      <alignment horizontal="centerContinuous" vertical="top" wrapText="1"/>
    </xf>
    <xf numFmtId="4" fontId="6" fillId="5" borderId="8" xfId="0" applyNumberFormat="1" applyFont="1" applyFill="1" applyBorder="1" applyAlignment="1">
      <alignment horizontal="centerContinuous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0" fontId="8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" xfId="0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Continuous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Continuous" vertical="justify"/>
    </xf>
    <xf numFmtId="0" fontId="0" fillId="0" borderId="6" xfId="0" applyBorder="1" applyAlignment="1">
      <alignment horizontal="centerContinuous"/>
    </xf>
    <xf numFmtId="41" fontId="1" fillId="0" borderId="10" xfId="16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165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Continuous" vertical="justify"/>
    </xf>
    <xf numFmtId="165" fontId="1" fillId="0" borderId="13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Continuous" vertical="justify"/>
    </xf>
    <xf numFmtId="165" fontId="1" fillId="0" borderId="8" xfId="0" applyNumberFormat="1" applyFont="1" applyBorder="1" applyAlignment="1">
      <alignment horizontal="centerContinuous" vertical="justify"/>
    </xf>
    <xf numFmtId="0" fontId="0" fillId="0" borderId="1" xfId="0" applyBorder="1" applyAlignment="1">
      <alignment vertical="top"/>
    </xf>
    <xf numFmtId="4" fontId="0" fillId="0" borderId="1" xfId="16" applyNumberFormat="1" applyBorder="1" applyAlignment="1">
      <alignment vertical="top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4" fontId="0" fillId="0" borderId="1" xfId="16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justify" vertical="top"/>
    </xf>
    <xf numFmtId="4" fontId="0" fillId="0" borderId="0" xfId="0" applyNumberFormat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4" fontId="0" fillId="0" borderId="13" xfId="16" applyNumberFormat="1" applyBorder="1" applyAlignment="1">
      <alignment vertical="top"/>
    </xf>
    <xf numFmtId="4" fontId="0" fillId="0" borderId="13" xfId="0" applyNumberForma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4" fontId="11" fillId="0" borderId="1" xfId="16" applyNumberFormat="1" applyFont="1" applyBorder="1" applyAlignment="1">
      <alignment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horizontal="left" vertical="top"/>
    </xf>
    <xf numFmtId="49" fontId="0" fillId="0" borderId="0" xfId="0" applyNumberFormat="1" applyAlignment="1">
      <alignment horizontal="justify" vertical="top"/>
    </xf>
    <xf numFmtId="49" fontId="0" fillId="0" borderId="0" xfId="0" applyNumberFormat="1" applyAlignment="1">
      <alignment vertical="top"/>
    </xf>
    <xf numFmtId="49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shrinkToFit="1"/>
    </xf>
    <xf numFmtId="49" fontId="0" fillId="0" borderId="0" xfId="0" applyNumberFormat="1" applyAlignment="1">
      <alignment vertical="top" shrinkToFit="1"/>
    </xf>
    <xf numFmtId="4" fontId="0" fillId="0" borderId="1" xfId="16" applyNumberFormat="1" applyBorder="1" applyAlignment="1">
      <alignment vertical="top" shrinkToFit="1"/>
    </xf>
    <xf numFmtId="2" fontId="0" fillId="0" borderId="1" xfId="0" applyNumberForma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4" fontId="1" fillId="0" borderId="1" xfId="16" applyNumberFormat="1" applyFont="1" applyBorder="1" applyAlignment="1">
      <alignment horizontal="centerContinuous" vertical="justify"/>
    </xf>
    <xf numFmtId="4" fontId="1" fillId="0" borderId="28" xfId="16" applyNumberFormat="1" applyFont="1" applyBorder="1" applyAlignment="1">
      <alignment horizontal="centerContinuous"/>
    </xf>
    <xf numFmtId="4" fontId="1" fillId="0" borderId="2" xfId="16" applyNumberFormat="1" applyFont="1" applyBorder="1" applyAlignment="1">
      <alignment horizontal="centerContinuous"/>
    </xf>
    <xf numFmtId="4" fontId="0" fillId="0" borderId="2" xfId="16" applyNumberFormat="1" applyBorder="1" applyAlignment="1">
      <alignment horizontal="centerContinuous"/>
    </xf>
    <xf numFmtId="4" fontId="1" fillId="0" borderId="1" xfId="16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/>
    </xf>
    <xf numFmtId="4" fontId="1" fillId="0" borderId="6" xfId="16" applyNumberFormat="1" applyFont="1" applyBorder="1" applyAlignment="1">
      <alignment horizontal="centerContinuous"/>
    </xf>
    <xf numFmtId="4" fontId="1" fillId="0" borderId="1" xfId="16" applyNumberFormat="1" applyFont="1" applyBorder="1" applyAlignment="1">
      <alignment horizontal="centerContinuous" vertical="top"/>
    </xf>
    <xf numFmtId="4" fontId="1" fillId="0" borderId="7" xfId="16" applyNumberFormat="1" applyFont="1" applyBorder="1" applyAlignment="1">
      <alignment horizontal="centerContinuous" vertical="justify"/>
    </xf>
    <xf numFmtId="4" fontId="1" fillId="0" borderId="28" xfId="0" applyNumberFormat="1" applyFont="1" applyBorder="1" applyAlignment="1">
      <alignment horizontal="centerContinuous"/>
    </xf>
    <xf numFmtId="4" fontId="1" fillId="0" borderId="1" xfId="16" applyNumberFormat="1" applyFont="1" applyBorder="1" applyAlignment="1">
      <alignment horizontal="center"/>
    </xf>
    <xf numFmtId="4" fontId="1" fillId="0" borderId="1" xfId="16" applyNumberFormat="1" applyFont="1" applyBorder="1" applyAlignment="1">
      <alignment horizontal="center" vertical="top"/>
    </xf>
    <xf numFmtId="4" fontId="1" fillId="0" borderId="6" xfId="16" applyNumberFormat="1" applyFont="1" applyBorder="1" applyAlignment="1">
      <alignment horizontal="center" vertical="justify"/>
    </xf>
    <xf numFmtId="4" fontId="1" fillId="0" borderId="13" xfId="16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/>
    </xf>
    <xf numFmtId="4" fontId="1" fillId="0" borderId="13" xfId="16" applyNumberFormat="1" applyFont="1" applyBorder="1" applyAlignment="1">
      <alignment horizontal="center" vertical="justify"/>
    </xf>
    <xf numFmtId="4" fontId="1" fillId="0" borderId="13" xfId="16" applyNumberFormat="1" applyFont="1" applyBorder="1" applyAlignment="1">
      <alignment horizontal="centerContinuous" vertical="justify"/>
    </xf>
    <xf numFmtId="4" fontId="0" fillId="0" borderId="1" xfId="16" applyNumberFormat="1" applyBorder="1" applyAlignment="1">
      <alignment horizontal="center" vertical="top"/>
    </xf>
    <xf numFmtId="4" fontId="0" fillId="0" borderId="1" xfId="0" applyNumberFormat="1" applyFont="1" applyBorder="1" applyAlignment="1">
      <alignment vertical="top"/>
    </xf>
    <xf numFmtId="4" fontId="11" fillId="0" borderId="1" xfId="16" applyNumberFormat="1" applyFont="1" applyBorder="1" applyAlignment="1">
      <alignment horizontal="center" vertical="top"/>
    </xf>
    <xf numFmtId="4" fontId="0" fillId="0" borderId="1" xfId="16" applyNumberFormat="1" applyFont="1" applyBorder="1" applyAlignment="1">
      <alignment vertical="top" shrinkToFit="1"/>
    </xf>
    <xf numFmtId="4" fontId="5" fillId="0" borderId="1" xfId="16" applyNumberFormat="1" applyFont="1" applyBorder="1" applyAlignment="1">
      <alignment vertical="top"/>
    </xf>
    <xf numFmtId="4" fontId="5" fillId="0" borderId="1" xfId="16" applyNumberFormat="1" applyFont="1" applyBorder="1" applyAlignment="1">
      <alignment horizontal="center" vertical="top"/>
    </xf>
    <xf numFmtId="4" fontId="0" fillId="0" borderId="13" xfId="16" applyNumberFormat="1" applyBorder="1" applyAlignment="1">
      <alignment horizontal="center" vertical="top"/>
    </xf>
    <xf numFmtId="4" fontId="0" fillId="0" borderId="0" xfId="16" applyNumberFormat="1" applyBorder="1" applyAlignment="1">
      <alignment/>
    </xf>
    <xf numFmtId="4" fontId="0" fillId="0" borderId="0" xfId="16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16" applyNumberFormat="1" applyAlignment="1">
      <alignment/>
    </xf>
    <xf numFmtId="4" fontId="0" fillId="0" borderId="0" xfId="16" applyNumberFormat="1" applyAlignment="1">
      <alignment horizontal="center"/>
    </xf>
    <xf numFmtId="0" fontId="8" fillId="0" borderId="7" xfId="0" applyFont="1" applyBorder="1" applyAlignment="1">
      <alignment/>
    </xf>
    <xf numFmtId="41" fontId="8" fillId="0" borderId="28" xfId="16" applyFont="1" applyBorder="1" applyAlignment="1">
      <alignment horizontal="centerContinuous"/>
    </xf>
    <xf numFmtId="41" fontId="8" fillId="0" borderId="2" xfId="16" applyFont="1" applyBorder="1" applyAlignment="1">
      <alignment horizontal="centerContinuous"/>
    </xf>
    <xf numFmtId="49" fontId="8" fillId="0" borderId="2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3" fontId="8" fillId="0" borderId="2" xfId="16" applyNumberFormat="1" applyFont="1" applyBorder="1" applyAlignment="1">
      <alignment horizontal="centerContinuous"/>
    </xf>
    <xf numFmtId="3" fontId="8" fillId="0" borderId="7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1" fontId="8" fillId="0" borderId="7" xfId="16" applyNumberFormat="1" applyFont="1" applyBorder="1" applyAlignment="1">
      <alignment horizontal="center" vertical="justify"/>
    </xf>
    <xf numFmtId="0" fontId="8" fillId="0" borderId="5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3" fontId="1" fillId="0" borderId="10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8" fillId="0" borderId="2" xfId="16" applyNumberFormat="1" applyFont="1" applyBorder="1" applyAlignment="1">
      <alignment horizontal="centerContinuous" vertical="justify"/>
    </xf>
    <xf numFmtId="0" fontId="1" fillId="0" borderId="0" xfId="0" applyFont="1" applyAlignment="1">
      <alignment/>
    </xf>
    <xf numFmtId="1" fontId="8" fillId="0" borderId="1" xfId="16" applyNumberFormat="1" applyFont="1" applyBorder="1" applyAlignment="1">
      <alignment horizontal="center" vertical="justify"/>
    </xf>
    <xf numFmtId="0" fontId="8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8" fillId="0" borderId="7" xfId="16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1" fontId="8" fillId="0" borderId="1" xfId="16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9" fontId="1" fillId="0" borderId="7" xfId="0" applyNumberFormat="1" applyFont="1" applyBorder="1" applyAlignment="1">
      <alignment horizontal="center" vertical="top"/>
    </xf>
    <xf numFmtId="1" fontId="8" fillId="0" borderId="7" xfId="16" applyNumberFormat="1" applyFont="1" applyBorder="1" applyAlignment="1">
      <alignment horizontal="centerContinuous" vertical="top"/>
    </xf>
    <xf numFmtId="1" fontId="8" fillId="0" borderId="31" xfId="16" applyNumberFormat="1" applyFont="1" applyBorder="1" applyAlignment="1">
      <alignment horizontal="centerContinuous" vertical="top"/>
    </xf>
    <xf numFmtId="3" fontId="8" fillId="0" borderId="7" xfId="16" applyNumberFormat="1" applyFont="1" applyBorder="1" applyAlignment="1">
      <alignment horizontal="center" vertical="top"/>
    </xf>
    <xf numFmtId="3" fontId="8" fillId="0" borderId="7" xfId="16" applyNumberFormat="1" applyFont="1" applyBorder="1" applyAlignment="1">
      <alignment horizontal="centerContinuous" vertical="top"/>
    </xf>
    <xf numFmtId="165" fontId="1" fillId="0" borderId="1" xfId="0" applyNumberFormat="1" applyFont="1" applyBorder="1" applyAlignment="1">
      <alignment horizontal="centerContinuous" vertical="justify"/>
    </xf>
    <xf numFmtId="0" fontId="8" fillId="0" borderId="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Continuous" vertical="justify"/>
    </xf>
    <xf numFmtId="165" fontId="1" fillId="0" borderId="6" xfId="0" applyNumberFormat="1" applyFont="1" applyBorder="1" applyAlignment="1">
      <alignment horizontal="centerContinuous" vertical="justify"/>
    </xf>
    <xf numFmtId="49" fontId="1" fillId="0" borderId="13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justify"/>
    </xf>
    <xf numFmtId="49" fontId="1" fillId="0" borderId="2" xfId="0" applyNumberFormat="1" applyFont="1" applyBorder="1" applyAlignment="1">
      <alignment horizontal="center" vertical="justify"/>
    </xf>
    <xf numFmtId="49" fontId="1" fillId="0" borderId="1" xfId="0" applyNumberFormat="1" applyFont="1" applyBorder="1" applyAlignment="1">
      <alignment horizontal="center" vertical="justify"/>
    </xf>
    <xf numFmtId="49" fontId="1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justify"/>
    </xf>
    <xf numFmtId="49" fontId="0" fillId="0" borderId="7" xfId="16" applyNumberFormat="1" applyFont="1" applyBorder="1" applyAlignment="1">
      <alignment horizontal="center"/>
    </xf>
    <xf numFmtId="3" fontId="0" fillId="0" borderId="1" xfId="16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 vertical="top"/>
    </xf>
    <xf numFmtId="3" fontId="0" fillId="0" borderId="7" xfId="16" applyNumberFormat="1" applyFont="1" applyBorder="1" applyAlignment="1">
      <alignment/>
    </xf>
    <xf numFmtId="3" fontId="0" fillId="0" borderId="31" xfId="0" applyNumberForma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vertical="top" wrapText="1"/>
    </xf>
    <xf numFmtId="49" fontId="0" fillId="0" borderId="7" xfId="16" applyNumberFormat="1" applyFont="1" applyBorder="1" applyAlignment="1">
      <alignment horizontal="center" vertical="top"/>
    </xf>
    <xf numFmtId="3" fontId="0" fillId="0" borderId="1" xfId="16" applyNumberFormat="1" applyFont="1" applyBorder="1" applyAlignment="1">
      <alignment vertical="top"/>
    </xf>
    <xf numFmtId="3" fontId="0" fillId="0" borderId="7" xfId="0" applyNumberFormat="1" applyFont="1" applyBorder="1" applyAlignment="1">
      <alignment vertical="top"/>
    </xf>
    <xf numFmtId="3" fontId="0" fillId="0" borderId="7" xfId="16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31" xfId="16" applyNumberFormat="1" applyFont="1" applyBorder="1" applyAlignment="1">
      <alignment vertical="top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justify" vertical="top" wrapText="1"/>
    </xf>
    <xf numFmtId="3" fontId="0" fillId="0" borderId="13" xfId="16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0" xfId="16" applyNumberFormat="1" applyFont="1" applyBorder="1" applyAlignment="1">
      <alignment vertical="top"/>
    </xf>
    <xf numFmtId="3" fontId="0" fillId="0" borderId="29" xfId="0" applyNumberForma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49" fontId="1" fillId="0" borderId="7" xfId="16" applyNumberFormat="1" applyFont="1" applyBorder="1" applyAlignment="1">
      <alignment horizontal="center" vertical="top"/>
    </xf>
    <xf numFmtId="3" fontId="1" fillId="0" borderId="14" xfId="16" applyNumberFormat="1" applyFont="1" applyBorder="1" applyAlignment="1">
      <alignment vertical="top"/>
    </xf>
    <xf numFmtId="3" fontId="1" fillId="0" borderId="3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16" applyNumberFormat="1" applyFont="1" applyBorder="1" applyAlignment="1">
      <alignment vertical="top"/>
    </xf>
    <xf numFmtId="3" fontId="1" fillId="0" borderId="7" xfId="16" applyNumberFormat="1" applyFont="1" applyBorder="1" applyAlignment="1">
      <alignment vertical="top"/>
    </xf>
    <xf numFmtId="3" fontId="1" fillId="0" borderId="31" xfId="16" applyNumberFormat="1" applyFont="1" applyBorder="1" applyAlignment="1">
      <alignment vertical="top"/>
    </xf>
    <xf numFmtId="164" fontId="1" fillId="0" borderId="14" xfId="16" applyNumberFormat="1" applyFont="1" applyBorder="1" applyAlignment="1">
      <alignment vertical="top"/>
    </xf>
    <xf numFmtId="164" fontId="1" fillId="0" borderId="32" xfId="16" applyNumberFormat="1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49" fontId="0" fillId="0" borderId="10" xfId="16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49" fontId="0" fillId="0" borderId="0" xfId="16" applyNumberFormat="1" applyFont="1" applyBorder="1" applyAlignment="1">
      <alignment horizontal="center"/>
    </xf>
    <xf numFmtId="41" fontId="0" fillId="0" borderId="0" xfId="16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164" fontId="0" fillId="0" borderId="0" xfId="16" applyNumberFormat="1" applyFont="1" applyBorder="1" applyAlignment="1">
      <alignment/>
    </xf>
    <xf numFmtId="3" fontId="0" fillId="0" borderId="0" xfId="0" applyNumberFormat="1" applyBorder="1" applyAlignment="1">
      <alignment vertical="top"/>
    </xf>
    <xf numFmtId="3" fontId="0" fillId="0" borderId="0" xfId="16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41" fontId="0" fillId="0" borderId="0" xfId="16" applyFont="1" applyAlignment="1">
      <alignment/>
    </xf>
    <xf numFmtId="164" fontId="0" fillId="0" borderId="0" xfId="16" applyNumberFormat="1" applyFont="1" applyBorder="1" applyAlignment="1">
      <alignment vertical="top"/>
    </xf>
    <xf numFmtId="3" fontId="0" fillId="0" borderId="0" xfId="16" applyNumberFormat="1" applyFont="1" applyBorder="1" applyAlignment="1">
      <alignment vertical="top"/>
    </xf>
    <xf numFmtId="0" fontId="0" fillId="0" borderId="7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41" fontId="0" fillId="0" borderId="0" xfId="16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workbookViewId="0" topLeftCell="D33">
      <selection activeCell="F52" sqref="F52"/>
    </sheetView>
  </sheetViews>
  <sheetFormatPr defaultColWidth="9.140625" defaultRowHeight="12.75"/>
  <cols>
    <col min="1" max="1" width="25.8515625" style="0" customWidth="1"/>
    <col min="2" max="2" width="17.140625" style="39" customWidth="1"/>
    <col min="3" max="3" width="15.140625" style="9" customWidth="1"/>
    <col min="4" max="4" width="14.140625" style="0" customWidth="1"/>
    <col min="5" max="5" width="15.57421875" style="0" customWidth="1"/>
    <col min="6" max="6" width="14.140625" style="0" customWidth="1"/>
    <col min="7" max="7" width="13.421875" style="0" customWidth="1"/>
    <col min="8" max="8" width="41.8515625" style="0" hidden="1" customWidth="1"/>
  </cols>
  <sheetData>
    <row r="1" spans="1:8" s="12" customFormat="1" ht="15">
      <c r="A1" s="13"/>
      <c r="B1" s="32"/>
      <c r="C1" s="26" t="s">
        <v>146</v>
      </c>
      <c r="D1" s="25"/>
      <c r="E1" s="25"/>
      <c r="F1" s="25"/>
      <c r="G1" s="31"/>
      <c r="H1" s="13"/>
    </row>
    <row r="2" spans="1:13" s="8" customFormat="1" ht="49.5" customHeight="1">
      <c r="A2" s="23" t="s">
        <v>0</v>
      </c>
      <c r="B2" s="33" t="s">
        <v>34</v>
      </c>
      <c r="C2" s="21" t="s">
        <v>4</v>
      </c>
      <c r="D2" s="22"/>
      <c r="E2" s="17" t="s">
        <v>1</v>
      </c>
      <c r="F2" s="17" t="s">
        <v>2</v>
      </c>
      <c r="G2" s="41" t="s">
        <v>3</v>
      </c>
      <c r="H2" s="14" t="s">
        <v>5</v>
      </c>
      <c r="I2" s="11"/>
      <c r="J2" s="11"/>
      <c r="K2" s="11"/>
      <c r="L2" s="11"/>
      <c r="M2" s="11"/>
    </row>
    <row r="3" spans="1:8" ht="12" customHeight="1">
      <c r="A3" s="24"/>
      <c r="B3" s="34"/>
      <c r="C3" s="18" t="s">
        <v>6</v>
      </c>
      <c r="D3" s="19" t="s">
        <v>7</v>
      </c>
      <c r="E3" s="20" t="s">
        <v>7</v>
      </c>
      <c r="F3" s="20" t="s">
        <v>7</v>
      </c>
      <c r="G3" s="20" t="s">
        <v>7</v>
      </c>
      <c r="H3" s="42"/>
    </row>
    <row r="4" spans="1:8" s="11" customFormat="1" ht="15.75">
      <c r="A4" s="23"/>
      <c r="B4" s="33"/>
      <c r="C4" s="44"/>
      <c r="D4" s="27"/>
      <c r="E4" s="27"/>
      <c r="F4" s="27"/>
      <c r="G4" s="27"/>
      <c r="H4" s="23"/>
    </row>
    <row r="5" spans="1:8" s="11" customFormat="1" ht="15.75" customHeight="1">
      <c r="A5" s="23"/>
      <c r="B5" s="33"/>
      <c r="C5" s="44"/>
      <c r="D5" s="27"/>
      <c r="E5" s="27"/>
      <c r="F5" s="27"/>
      <c r="G5" s="27"/>
      <c r="H5" s="23"/>
    </row>
    <row r="6" spans="1:8" ht="15">
      <c r="A6" s="30" t="s">
        <v>8</v>
      </c>
      <c r="B6" s="35"/>
      <c r="C6" s="44"/>
      <c r="D6" s="27"/>
      <c r="E6" s="27"/>
      <c r="F6" s="27"/>
      <c r="G6" s="27"/>
      <c r="H6" s="7"/>
    </row>
    <row r="7" spans="1:8" ht="51">
      <c r="A7" s="7" t="s">
        <v>9</v>
      </c>
      <c r="B7" s="35">
        <v>1018109000000</v>
      </c>
      <c r="C7" s="40">
        <v>26940779808</v>
      </c>
      <c r="D7" s="40"/>
      <c r="E7" s="40"/>
      <c r="F7" s="40"/>
      <c r="G7" s="40"/>
      <c r="H7" s="7" t="s">
        <v>35</v>
      </c>
    </row>
    <row r="8" spans="1:8" ht="25.5">
      <c r="A8" s="3" t="s">
        <v>10</v>
      </c>
      <c r="B8" s="35">
        <v>26032000000</v>
      </c>
      <c r="C8" s="40"/>
      <c r="D8" s="40"/>
      <c r="E8" s="50">
        <v>1097330208</v>
      </c>
      <c r="F8" s="40"/>
      <c r="G8" s="40"/>
      <c r="H8" s="7" t="s">
        <v>36</v>
      </c>
    </row>
    <row r="9" spans="1:8" ht="12.75">
      <c r="A9" s="5"/>
      <c r="B9" s="35"/>
      <c r="C9" s="40"/>
      <c r="D9" s="40"/>
      <c r="E9" s="40"/>
      <c r="F9" s="40"/>
      <c r="G9" s="40"/>
      <c r="H9" s="7"/>
    </row>
    <row r="10" spans="1:8" ht="12.75">
      <c r="A10" s="30" t="s">
        <v>11</v>
      </c>
      <c r="B10" s="35"/>
      <c r="C10" s="40"/>
      <c r="D10" s="40"/>
      <c r="E10" s="40"/>
      <c r="F10" s="40"/>
      <c r="G10" s="49"/>
      <c r="H10" s="7"/>
    </row>
    <row r="11" spans="1:8" ht="25.5">
      <c r="A11" s="7" t="s">
        <v>12</v>
      </c>
      <c r="B11" s="35">
        <v>183905000000</v>
      </c>
      <c r="C11" s="40">
        <f>6295266410+1292442840</f>
        <v>7587709250</v>
      </c>
      <c r="D11" s="40"/>
      <c r="E11" s="40"/>
      <c r="F11" s="40"/>
      <c r="G11" s="49"/>
      <c r="H11" s="7" t="s">
        <v>37</v>
      </c>
    </row>
    <row r="12" spans="1:8" ht="38.25">
      <c r="A12" s="7" t="s">
        <v>13</v>
      </c>
      <c r="B12" s="35">
        <v>106000000000</v>
      </c>
      <c r="C12" s="40">
        <v>4195473808</v>
      </c>
      <c r="D12" s="40"/>
      <c r="E12" s="40"/>
      <c r="F12" s="40"/>
      <c r="G12" s="49"/>
      <c r="H12" s="7" t="s">
        <v>32</v>
      </c>
    </row>
    <row r="13" spans="1:8" ht="38.25">
      <c r="A13" s="3" t="s">
        <v>14</v>
      </c>
      <c r="B13" s="35">
        <v>121000000000</v>
      </c>
      <c r="C13" s="40">
        <f>3864608242+107980766+874583968</f>
        <v>4847172976</v>
      </c>
      <c r="D13" s="40"/>
      <c r="E13" s="40"/>
      <c r="F13" s="40"/>
      <c r="G13" s="49"/>
      <c r="H13" s="7" t="s">
        <v>33</v>
      </c>
    </row>
    <row r="14" spans="1:8" ht="38.25">
      <c r="A14" s="3" t="s">
        <v>15</v>
      </c>
      <c r="B14" s="35">
        <v>84000000000</v>
      </c>
      <c r="C14" s="40">
        <f>2759830386+607149200</f>
        <v>3366979586</v>
      </c>
      <c r="D14" s="40"/>
      <c r="E14" s="40"/>
      <c r="F14" s="40"/>
      <c r="G14" s="49"/>
      <c r="H14" s="7" t="s">
        <v>16</v>
      </c>
    </row>
    <row r="15" spans="1:8" ht="12.75">
      <c r="A15" s="3"/>
      <c r="B15" s="35"/>
      <c r="C15" s="40"/>
      <c r="D15" s="40"/>
      <c r="E15" s="43"/>
      <c r="F15" s="40"/>
      <c r="G15" s="40"/>
      <c r="H15" s="7"/>
    </row>
    <row r="16" spans="1:8" ht="12.75">
      <c r="A16" s="29" t="s">
        <v>17</v>
      </c>
      <c r="B16" s="35"/>
      <c r="C16" s="40"/>
      <c r="D16" s="40"/>
      <c r="E16" s="40"/>
      <c r="F16" s="40"/>
      <c r="G16" s="40"/>
      <c r="H16" s="7"/>
    </row>
    <row r="17" spans="1:8" ht="38.25">
      <c r="A17" s="3" t="s">
        <v>18</v>
      </c>
      <c r="B17" s="35"/>
      <c r="C17" s="45"/>
      <c r="D17" s="45"/>
      <c r="E17" s="45"/>
      <c r="F17" s="45"/>
      <c r="G17" s="36"/>
      <c r="H17" s="7"/>
    </row>
    <row r="18" spans="1:8" ht="51">
      <c r="A18" s="4" t="s">
        <v>39</v>
      </c>
      <c r="B18" s="35">
        <v>148710000000</v>
      </c>
      <c r="C18" s="40">
        <f>3020480898+1460049268</f>
        <v>4480530166</v>
      </c>
      <c r="D18" s="40"/>
      <c r="E18" s="40"/>
      <c r="F18" s="40"/>
      <c r="G18" s="40"/>
      <c r="H18" s="7" t="s">
        <v>19</v>
      </c>
    </row>
    <row r="19" spans="1:8" ht="38.25">
      <c r="A19" s="3" t="s">
        <v>40</v>
      </c>
      <c r="B19" s="35">
        <v>65390000000</v>
      </c>
      <c r="C19" s="40">
        <v>2302128018</v>
      </c>
      <c r="D19" s="40"/>
      <c r="E19" s="40"/>
      <c r="F19" s="40"/>
      <c r="G19" s="40"/>
      <c r="H19" s="7" t="s">
        <v>20</v>
      </c>
    </row>
    <row r="20" spans="1:8" ht="25.5">
      <c r="A20" s="7" t="s">
        <v>21</v>
      </c>
      <c r="B20" s="35">
        <v>35000000000</v>
      </c>
      <c r="C20" s="40">
        <v>1721336812</v>
      </c>
      <c r="D20" s="40"/>
      <c r="E20" s="40"/>
      <c r="F20" s="40"/>
      <c r="G20" s="40"/>
      <c r="H20" s="7" t="s">
        <v>22</v>
      </c>
    </row>
    <row r="21" spans="1:8" ht="12.75">
      <c r="A21" s="6"/>
      <c r="B21" s="35"/>
      <c r="C21" s="40"/>
      <c r="D21" s="40"/>
      <c r="E21" s="40"/>
      <c r="F21" s="40"/>
      <c r="G21" s="40"/>
      <c r="H21" s="7"/>
    </row>
    <row r="22" spans="1:8" ht="15">
      <c r="A22" s="3"/>
      <c r="B22" s="35"/>
      <c r="C22" s="43"/>
      <c r="D22" s="46"/>
      <c r="E22" s="46"/>
      <c r="F22" s="46"/>
      <c r="G22" s="36"/>
      <c r="H22" s="7"/>
    </row>
    <row r="23" spans="1:8" ht="15" customHeight="1">
      <c r="A23" s="29" t="s">
        <v>23</v>
      </c>
      <c r="B23" s="35"/>
      <c r="C23" s="46"/>
      <c r="D23" s="46"/>
      <c r="E23" s="46"/>
      <c r="F23" s="46"/>
      <c r="G23" s="36"/>
      <c r="H23" s="7"/>
    </row>
    <row r="24" spans="1:8" ht="51">
      <c r="A24" s="3" t="s">
        <v>24</v>
      </c>
      <c r="B24" s="35">
        <v>520000000000</v>
      </c>
      <c r="C24" s="47">
        <v>21999488456</v>
      </c>
      <c r="D24" s="51"/>
      <c r="E24" s="38"/>
      <c r="F24" s="47">
        <f>3460234646+101676440</f>
        <v>3561911086</v>
      </c>
      <c r="G24" s="36"/>
      <c r="H24" s="7" t="s">
        <v>25</v>
      </c>
    </row>
    <row r="25" spans="1:8" ht="12.75">
      <c r="A25" s="6"/>
      <c r="B25" s="35"/>
      <c r="C25" s="40"/>
      <c r="D25" s="40"/>
      <c r="E25" s="40"/>
      <c r="F25" s="40"/>
      <c r="G25" s="40"/>
      <c r="H25" s="7"/>
    </row>
    <row r="26" spans="1:8" ht="12.75">
      <c r="A26" s="29" t="s">
        <v>26</v>
      </c>
      <c r="B26" s="35"/>
      <c r="C26" s="40"/>
      <c r="D26" s="52"/>
      <c r="E26" s="53"/>
      <c r="F26" s="40"/>
      <c r="G26" s="40"/>
      <c r="H26" s="7"/>
    </row>
    <row r="27" spans="1:8" ht="38.25">
      <c r="A27" s="4" t="s">
        <v>38</v>
      </c>
      <c r="B27" s="35">
        <v>20224000000</v>
      </c>
      <c r="C27" s="40">
        <f>663980496+36806030</f>
        <v>700786526</v>
      </c>
      <c r="D27" s="51"/>
      <c r="E27" s="38"/>
      <c r="F27" s="40">
        <f>128610432+7490648</f>
        <v>136101080</v>
      </c>
      <c r="G27" s="40"/>
      <c r="H27" s="7" t="s">
        <v>27</v>
      </c>
    </row>
    <row r="28" spans="1:8" ht="12.75">
      <c r="A28" s="7"/>
      <c r="B28" s="35"/>
      <c r="C28" s="40"/>
      <c r="D28" s="40"/>
      <c r="E28" s="40"/>
      <c r="F28" s="40"/>
      <c r="G28" s="40"/>
      <c r="H28" s="7"/>
    </row>
    <row r="29" spans="1:8" ht="12.75">
      <c r="A29" s="29" t="s">
        <v>28</v>
      </c>
      <c r="B29" s="35"/>
      <c r="C29" s="40"/>
      <c r="D29" s="40"/>
      <c r="E29" s="40"/>
      <c r="F29" s="40"/>
      <c r="G29" s="40"/>
      <c r="H29" s="7"/>
    </row>
    <row r="30" spans="1:8" ht="38.25">
      <c r="A30" s="3" t="s">
        <v>29</v>
      </c>
      <c r="B30" s="35">
        <v>1169100000000</v>
      </c>
      <c r="C30" s="40"/>
      <c r="D30" s="50">
        <v>49341874846</v>
      </c>
      <c r="E30" s="40"/>
      <c r="F30" s="40"/>
      <c r="G30" s="40"/>
      <c r="H30" s="29"/>
    </row>
    <row r="31" spans="1:8" ht="12.75">
      <c r="A31" s="3"/>
      <c r="B31" s="35"/>
      <c r="C31" s="40"/>
      <c r="D31" s="43"/>
      <c r="E31" s="40"/>
      <c r="F31" s="40"/>
      <c r="G31" s="40"/>
      <c r="H31" s="29"/>
    </row>
    <row r="32" spans="1:8" ht="12.75">
      <c r="A32" s="7"/>
      <c r="B32" s="35"/>
      <c r="C32" s="40"/>
      <c r="D32" s="40"/>
      <c r="E32" s="40"/>
      <c r="F32" s="40"/>
      <c r="G32" s="40"/>
      <c r="H32" s="7"/>
    </row>
    <row r="33" spans="1:8" ht="12.75">
      <c r="A33" s="29" t="s">
        <v>30</v>
      </c>
      <c r="B33" s="35"/>
      <c r="C33" s="40"/>
      <c r="D33" s="40"/>
      <c r="E33" s="40"/>
      <c r="F33" s="40"/>
      <c r="G33" s="40"/>
      <c r="H33" s="7"/>
    </row>
    <row r="34" spans="1:8" ht="38.25">
      <c r="A34" s="3" t="s">
        <v>41</v>
      </c>
      <c r="B34" s="35">
        <v>238200000000</v>
      </c>
      <c r="C34" s="56"/>
      <c r="D34" s="56"/>
      <c r="E34" s="56">
        <f>5816283702+170907200</f>
        <v>5987190902</v>
      </c>
      <c r="F34" s="56"/>
      <c r="G34" s="56"/>
      <c r="H34" s="7" t="s">
        <v>31</v>
      </c>
    </row>
    <row r="35" spans="1:8" ht="12.75">
      <c r="A35" s="2"/>
      <c r="B35" s="35"/>
      <c r="C35" s="35"/>
      <c r="D35" s="35"/>
      <c r="E35" s="35"/>
      <c r="F35" s="35"/>
      <c r="G35" s="49"/>
      <c r="H35" s="28"/>
    </row>
    <row r="36" spans="1:8" s="16" customFormat="1" ht="15.75" thickBot="1">
      <c r="A36" s="55"/>
      <c r="B36" s="36" t="s">
        <v>42</v>
      </c>
      <c r="C36" s="48">
        <f>SUM(C4:C35)</f>
        <v>78142385406</v>
      </c>
      <c r="D36" s="48">
        <f>SUM(D4:D35)</f>
        <v>49341874846</v>
      </c>
      <c r="E36" s="48">
        <f>SUM(E4:E35)</f>
        <v>7084521110</v>
      </c>
      <c r="F36" s="48">
        <f>SUM(F4:F35)</f>
        <v>3698012166</v>
      </c>
      <c r="G36" s="48"/>
      <c r="H36" s="3"/>
    </row>
    <row r="37" spans="1:8" s="1" customFormat="1" ht="13.5" thickTop="1">
      <c r="A37" s="3"/>
      <c r="B37" s="35"/>
      <c r="C37" s="35"/>
      <c r="D37" s="35"/>
      <c r="E37" s="35"/>
      <c r="F37" s="35"/>
      <c r="G37" s="49"/>
      <c r="H37" s="28"/>
    </row>
    <row r="38" spans="1:8" s="1" customFormat="1" ht="12.75">
      <c r="A38" s="3"/>
      <c r="B38" s="35"/>
      <c r="C38" s="35"/>
      <c r="D38" s="35"/>
      <c r="E38" s="35"/>
      <c r="F38" s="35"/>
      <c r="G38" s="49"/>
      <c r="H38" s="28"/>
    </row>
    <row r="39" spans="1:8" s="58" customFormat="1" ht="15.75" thickBot="1">
      <c r="A39" s="70"/>
      <c r="B39" s="71" t="s">
        <v>43</v>
      </c>
      <c r="C39" s="59">
        <f>C36/1936.27</f>
        <v>40357174.054238304</v>
      </c>
      <c r="D39" s="59">
        <f>D36/1936.27</f>
        <v>25482951.678226694</v>
      </c>
      <c r="E39" s="59">
        <f>E36/1936.27</f>
        <v>3658849.804004607</v>
      </c>
      <c r="F39" s="59">
        <f>F36/1936.27</f>
        <v>1909863.8960475554</v>
      </c>
      <c r="G39" s="59"/>
      <c r="H39" s="57"/>
    </row>
    <row r="40" spans="1:8" s="1" customFormat="1" ht="15.75" thickTop="1">
      <c r="A40" s="64"/>
      <c r="B40" s="60"/>
      <c r="C40" s="61"/>
      <c r="D40" s="61"/>
      <c r="E40" s="61"/>
      <c r="F40" s="61"/>
      <c r="G40" s="67"/>
      <c r="H40" s="66"/>
    </row>
    <row r="41" spans="1:8" s="15" customFormat="1" ht="15">
      <c r="A41" s="64" t="s">
        <v>147</v>
      </c>
      <c r="B41" s="60"/>
      <c r="C41" s="61"/>
      <c r="D41" s="61"/>
      <c r="E41" s="61"/>
      <c r="F41" s="61"/>
      <c r="G41" s="68"/>
      <c r="H41" s="66"/>
    </row>
    <row r="42" spans="1:8" s="1" customFormat="1" ht="12.75">
      <c r="A42" s="65"/>
      <c r="B42" s="37"/>
      <c r="C42" s="37"/>
      <c r="D42" s="62"/>
      <c r="E42" s="62"/>
      <c r="F42" s="62"/>
      <c r="G42" s="69"/>
      <c r="H42" s="66"/>
    </row>
    <row r="43" spans="1:8" s="1" customFormat="1" ht="12.75">
      <c r="A43" s="65"/>
      <c r="B43" s="37"/>
      <c r="C43" s="37"/>
      <c r="D43" s="62"/>
      <c r="E43" s="62"/>
      <c r="F43" s="62"/>
      <c r="G43" s="69"/>
      <c r="H43" s="66"/>
    </row>
    <row r="44" spans="1:8" s="1" customFormat="1" ht="12.75">
      <c r="A44" s="65"/>
      <c r="B44" s="37"/>
      <c r="C44" s="37"/>
      <c r="D44" s="62"/>
      <c r="E44" s="62"/>
      <c r="F44" s="62"/>
      <c r="G44" s="69"/>
      <c r="H44" s="66"/>
    </row>
    <row r="45" spans="1:8" s="1" customFormat="1" ht="12.75">
      <c r="A45" s="65"/>
      <c r="B45" s="37"/>
      <c r="C45" s="62"/>
      <c r="D45" s="62"/>
      <c r="E45" s="62"/>
      <c r="F45" s="62"/>
      <c r="G45" s="69"/>
      <c r="H45" s="66"/>
    </row>
    <row r="46" spans="1:8" s="1" customFormat="1" ht="12.75">
      <c r="A46" s="65"/>
      <c r="B46" s="37"/>
      <c r="C46" s="62"/>
      <c r="D46" s="62"/>
      <c r="E46" s="62"/>
      <c r="F46" s="62"/>
      <c r="G46" s="69"/>
      <c r="H46" s="66"/>
    </row>
    <row r="47" spans="1:8" s="15" customFormat="1" ht="12" customHeight="1">
      <c r="A47" s="65"/>
      <c r="B47" s="37"/>
      <c r="C47" s="62"/>
      <c r="D47" s="62"/>
      <c r="E47" s="62"/>
      <c r="F47" s="62"/>
      <c r="G47" s="69"/>
      <c r="H47" s="66"/>
    </row>
    <row r="48" spans="1:7" ht="12.75">
      <c r="A48" s="15"/>
      <c r="B48" s="37"/>
      <c r="C48" s="63"/>
      <c r="D48" s="63"/>
      <c r="E48" s="63"/>
      <c r="F48" s="63"/>
      <c r="G48" s="63"/>
    </row>
    <row r="49" spans="1:7" ht="12.75">
      <c r="A49" s="15"/>
      <c r="B49" s="37"/>
      <c r="C49" s="63"/>
      <c r="D49" s="63"/>
      <c r="E49" s="63"/>
      <c r="F49" s="63"/>
      <c r="G49" s="63"/>
    </row>
    <row r="50" spans="1:7" ht="12.75">
      <c r="A50" s="15"/>
      <c r="B50" s="37"/>
      <c r="C50" s="63"/>
      <c r="D50" s="63"/>
      <c r="E50" s="63"/>
      <c r="F50" s="63"/>
      <c r="G50" s="63"/>
    </row>
    <row r="51" spans="1:7" ht="12.75">
      <c r="A51" s="15"/>
      <c r="B51" s="37"/>
      <c r="C51" s="63"/>
      <c r="D51" s="63"/>
      <c r="E51" s="63"/>
      <c r="F51" s="63"/>
      <c r="G51" s="63"/>
    </row>
    <row r="52" spans="1:7" ht="12.75">
      <c r="A52" s="15"/>
      <c r="B52" s="37"/>
      <c r="C52" s="63"/>
      <c r="D52" s="63"/>
      <c r="E52" s="63"/>
      <c r="F52" s="63"/>
      <c r="G52" s="63"/>
    </row>
    <row r="53" spans="1:7" ht="12.75">
      <c r="A53" s="15"/>
      <c r="B53" s="37"/>
      <c r="C53" s="63"/>
      <c r="D53" s="63"/>
      <c r="E53" s="63"/>
      <c r="F53" s="63"/>
      <c r="G53" s="63"/>
    </row>
    <row r="54" spans="1:7" ht="12.75">
      <c r="A54" s="15"/>
      <c r="B54" s="37"/>
      <c r="C54" s="63"/>
      <c r="D54" s="63"/>
      <c r="E54" s="63"/>
      <c r="F54" s="63"/>
      <c r="G54" s="63"/>
    </row>
    <row r="55" spans="1:7" ht="12.75">
      <c r="A55" s="15"/>
      <c r="B55" s="37"/>
      <c r="C55" s="63"/>
      <c r="D55" s="63"/>
      <c r="E55" s="63"/>
      <c r="F55" s="63"/>
      <c r="G55" s="63"/>
    </row>
    <row r="56" spans="1:7" ht="12.75">
      <c r="A56" s="15"/>
      <c r="B56" s="37"/>
      <c r="C56" s="63"/>
      <c r="D56" s="63"/>
      <c r="E56" s="63"/>
      <c r="F56" s="63"/>
      <c r="G56" s="63"/>
    </row>
    <row r="57" spans="1:7" ht="12.75">
      <c r="A57" s="15"/>
      <c r="B57" s="37"/>
      <c r="C57" s="63"/>
      <c r="D57" s="63"/>
      <c r="E57" s="63"/>
      <c r="F57" s="63"/>
      <c r="G57" s="63"/>
    </row>
    <row r="58" spans="1:7" ht="12.75">
      <c r="A58" s="15"/>
      <c r="B58" s="37"/>
      <c r="C58" s="63"/>
      <c r="D58" s="63"/>
      <c r="E58" s="63"/>
      <c r="F58" s="63"/>
      <c r="G58" s="63"/>
    </row>
    <row r="59" spans="1:7" ht="12.75">
      <c r="A59" s="15"/>
      <c r="B59" s="37"/>
      <c r="C59" s="63"/>
      <c r="D59" s="63"/>
      <c r="E59" s="63"/>
      <c r="F59" s="63"/>
      <c r="G59" s="63"/>
    </row>
    <row r="60" spans="1:7" ht="12.75">
      <c r="A60" s="15"/>
      <c r="B60" s="37"/>
      <c r="C60" s="63"/>
      <c r="D60" s="63"/>
      <c r="E60" s="63"/>
      <c r="F60" s="63"/>
      <c r="G60" s="63"/>
    </row>
    <row r="61" spans="1:7" ht="12.75">
      <c r="A61" s="15"/>
      <c r="B61" s="37"/>
      <c r="C61" s="63"/>
      <c r="D61" s="63"/>
      <c r="E61" s="63"/>
      <c r="F61" s="63"/>
      <c r="G61" s="63"/>
    </row>
    <row r="62" spans="1:7" ht="12.75">
      <c r="A62" s="15"/>
      <c r="B62" s="37"/>
      <c r="C62" s="63"/>
      <c r="D62" s="63"/>
      <c r="E62" s="63"/>
      <c r="F62" s="63"/>
      <c r="G62" s="63"/>
    </row>
    <row r="63" spans="1:7" ht="12.75">
      <c r="A63" s="15"/>
      <c r="B63" s="37"/>
      <c r="C63" s="63"/>
      <c r="D63" s="63"/>
      <c r="E63" s="63"/>
      <c r="F63" s="63"/>
      <c r="G63" s="63"/>
    </row>
    <row r="64" spans="1:7" ht="12.75">
      <c r="A64" s="15"/>
      <c r="B64" s="37"/>
      <c r="C64" s="63"/>
      <c r="D64" s="63"/>
      <c r="E64" s="63"/>
      <c r="F64" s="63"/>
      <c r="G64" s="63"/>
    </row>
    <row r="65" spans="1:7" ht="12.75">
      <c r="A65" s="15"/>
      <c r="B65" s="37"/>
      <c r="C65" s="63"/>
      <c r="D65" s="63"/>
      <c r="E65" s="63"/>
      <c r="F65" s="63"/>
      <c r="G65" s="63"/>
    </row>
    <row r="66" spans="1:7" ht="12.75">
      <c r="A66" s="15"/>
      <c r="B66" s="37"/>
      <c r="C66" s="63"/>
      <c r="D66" s="63"/>
      <c r="E66" s="63"/>
      <c r="F66" s="63"/>
      <c r="G66" s="63"/>
    </row>
    <row r="67" spans="1:8" ht="12.75">
      <c r="A67" s="15"/>
      <c r="B67" s="37"/>
      <c r="C67" s="63"/>
      <c r="D67" s="63"/>
      <c r="E67" s="63"/>
      <c r="F67" s="63"/>
      <c r="G67" s="63"/>
      <c r="H67" s="10"/>
    </row>
    <row r="68" spans="1:8" ht="12.75">
      <c r="A68" s="15"/>
      <c r="B68" s="37"/>
      <c r="C68" s="63"/>
      <c r="D68" s="63"/>
      <c r="E68" s="63"/>
      <c r="F68" s="63"/>
      <c r="G68" s="63"/>
      <c r="H68" s="10"/>
    </row>
    <row r="69" spans="1:8" ht="12.75">
      <c r="A69" s="15"/>
      <c r="B69" s="37"/>
      <c r="C69" s="63"/>
      <c r="D69" s="63"/>
      <c r="E69" s="63"/>
      <c r="F69" s="63"/>
      <c r="G69" s="63"/>
      <c r="H69" s="10"/>
    </row>
    <row r="70" spans="1:8" ht="12.75">
      <c r="A70" s="15"/>
      <c r="B70" s="37"/>
      <c r="C70" s="63"/>
      <c r="D70" s="63"/>
      <c r="E70" s="63"/>
      <c r="F70" s="63"/>
      <c r="G70" s="63"/>
      <c r="H70" s="10"/>
    </row>
    <row r="71" spans="1:8" ht="12.75">
      <c r="A71" s="15"/>
      <c r="B71" s="37"/>
      <c r="C71" s="63"/>
      <c r="D71" s="63"/>
      <c r="E71" s="63"/>
      <c r="F71" s="63"/>
      <c r="G71" s="63"/>
      <c r="H71" s="10"/>
    </row>
    <row r="72" spans="1:8" ht="12.75">
      <c r="A72" s="15"/>
      <c r="B72" s="37"/>
      <c r="C72" s="63"/>
      <c r="D72" s="63"/>
      <c r="E72" s="63"/>
      <c r="F72" s="63"/>
      <c r="G72" s="63"/>
      <c r="H72" s="10"/>
    </row>
    <row r="73" spans="1:8" ht="12.75">
      <c r="A73" s="15"/>
      <c r="B73" s="37"/>
      <c r="C73" s="63"/>
      <c r="D73" s="63"/>
      <c r="E73" s="63"/>
      <c r="F73" s="63"/>
      <c r="G73" s="63"/>
      <c r="H73" s="10"/>
    </row>
    <row r="74" spans="1:8" ht="12.75">
      <c r="A74" s="15"/>
      <c r="B74" s="37"/>
      <c r="C74" s="63"/>
      <c r="D74" s="63"/>
      <c r="E74" s="63"/>
      <c r="F74" s="63"/>
      <c r="G74" s="63"/>
      <c r="H74" s="10"/>
    </row>
    <row r="75" spans="1:8" ht="12.75">
      <c r="A75" s="15"/>
      <c r="B75" s="37"/>
      <c r="C75" s="63"/>
      <c r="D75" s="63"/>
      <c r="E75" s="63"/>
      <c r="F75" s="63"/>
      <c r="G75" s="63"/>
      <c r="H75" s="10"/>
    </row>
    <row r="76" spans="1:8" ht="12.75">
      <c r="A76" s="15"/>
      <c r="B76" s="37"/>
      <c r="C76" s="63"/>
      <c r="D76" s="63"/>
      <c r="E76" s="63"/>
      <c r="F76" s="63"/>
      <c r="G76" s="63"/>
      <c r="H76" s="10"/>
    </row>
    <row r="77" spans="1:8" ht="12.75">
      <c r="A77" s="15"/>
      <c r="B77" s="37"/>
      <c r="C77" s="63"/>
      <c r="D77" s="63"/>
      <c r="E77" s="63"/>
      <c r="F77" s="63"/>
      <c r="G77" s="63"/>
      <c r="H77" s="10"/>
    </row>
    <row r="78" spans="1:8" ht="12.75">
      <c r="A78" s="15"/>
      <c r="B78" s="37"/>
      <c r="C78" s="63"/>
      <c r="D78" s="63"/>
      <c r="E78" s="63"/>
      <c r="F78" s="63"/>
      <c r="G78" s="63"/>
      <c r="H78" s="10"/>
    </row>
    <row r="79" spans="1:8" ht="12.75">
      <c r="A79" s="15"/>
      <c r="B79" s="37"/>
      <c r="C79" s="63"/>
      <c r="D79" s="63"/>
      <c r="E79" s="63"/>
      <c r="F79" s="63"/>
      <c r="G79" s="63"/>
      <c r="H79" s="10"/>
    </row>
    <row r="80" spans="1:7" ht="12.75">
      <c r="A80" s="15"/>
      <c r="B80" s="37"/>
      <c r="C80" s="63"/>
      <c r="D80" s="63"/>
      <c r="E80" s="63"/>
      <c r="F80" s="63"/>
      <c r="G80" s="63"/>
    </row>
    <row r="81" spans="1:7" ht="12.75">
      <c r="A81" s="15"/>
      <c r="B81" s="37"/>
      <c r="C81" s="63"/>
      <c r="D81" s="63"/>
      <c r="E81" s="63"/>
      <c r="F81" s="63"/>
      <c r="G81" s="63"/>
    </row>
    <row r="82" spans="1:7" ht="12.75">
      <c r="A82" s="15"/>
      <c r="B82" s="37"/>
      <c r="C82" s="63"/>
      <c r="D82" s="63"/>
      <c r="E82" s="63"/>
      <c r="F82" s="63"/>
      <c r="G82" s="63"/>
    </row>
    <row r="83" spans="1:7" ht="12.75">
      <c r="A83" s="15"/>
      <c r="B83" s="37"/>
      <c r="C83" s="63"/>
      <c r="D83" s="63"/>
      <c r="E83" s="63"/>
      <c r="F83" s="63"/>
      <c r="G83" s="63"/>
    </row>
    <row r="84" spans="1:7" ht="12.75">
      <c r="A84" s="15"/>
      <c r="B84" s="37"/>
      <c r="C84" s="63"/>
      <c r="D84" s="63"/>
      <c r="E84" s="63"/>
      <c r="F84" s="63"/>
      <c r="G84" s="63"/>
    </row>
    <row r="85" spans="1:7" ht="12.75">
      <c r="A85" s="15"/>
      <c r="B85" s="37"/>
      <c r="C85" s="63"/>
      <c r="D85" s="63"/>
      <c r="E85" s="63"/>
      <c r="F85" s="63"/>
      <c r="G85" s="63"/>
    </row>
    <row r="86" spans="1:7" ht="12.75">
      <c r="A86" s="15"/>
      <c r="B86" s="37"/>
      <c r="C86" s="63"/>
      <c r="D86" s="63"/>
      <c r="E86" s="63"/>
      <c r="F86" s="63"/>
      <c r="G86" s="63"/>
    </row>
    <row r="87" spans="1:7" ht="12.75">
      <c r="A87" s="15"/>
      <c r="B87" s="37"/>
      <c r="C87" s="63"/>
      <c r="D87" s="63"/>
      <c r="E87" s="63"/>
      <c r="F87" s="63"/>
      <c r="G87" s="63"/>
    </row>
    <row r="88" spans="1:7" ht="12.75">
      <c r="A88" s="15"/>
      <c r="B88" s="37"/>
      <c r="C88" s="63"/>
      <c r="D88" s="63"/>
      <c r="E88" s="63"/>
      <c r="F88" s="63"/>
      <c r="G88" s="63"/>
    </row>
    <row r="89" spans="1:7" ht="12.75">
      <c r="A89" s="15"/>
      <c r="B89" s="37"/>
      <c r="C89" s="63"/>
      <c r="D89" s="63"/>
      <c r="E89" s="63"/>
      <c r="F89" s="63"/>
      <c r="G89" s="63"/>
    </row>
    <row r="90" spans="1:7" ht="12.75">
      <c r="A90" s="15"/>
      <c r="B90" s="37"/>
      <c r="C90" s="63"/>
      <c r="D90" s="63"/>
      <c r="E90" s="63"/>
      <c r="F90" s="63"/>
      <c r="G90" s="63"/>
    </row>
    <row r="91" spans="1:7" ht="12.75">
      <c r="A91" s="15"/>
      <c r="B91" s="37"/>
      <c r="C91" s="63"/>
      <c r="D91" s="63"/>
      <c r="E91" s="63"/>
      <c r="F91" s="63"/>
      <c r="G91" s="63"/>
    </row>
    <row r="92" spans="1:7" ht="12.75">
      <c r="A92" s="15"/>
      <c r="B92" s="37"/>
      <c r="C92" s="63"/>
      <c r="D92" s="63"/>
      <c r="E92" s="63"/>
      <c r="F92" s="63"/>
      <c r="G92" s="63"/>
    </row>
    <row r="93" spans="1:7" ht="12.75">
      <c r="A93" s="15"/>
      <c r="B93" s="37"/>
      <c r="C93" s="63"/>
      <c r="D93" s="63"/>
      <c r="E93" s="63"/>
      <c r="F93" s="63"/>
      <c r="G93" s="63"/>
    </row>
    <row r="94" spans="1:7" ht="12.75">
      <c r="A94" s="15"/>
      <c r="B94" s="37"/>
      <c r="C94" s="63"/>
      <c r="D94" s="63"/>
      <c r="E94" s="63"/>
      <c r="F94" s="63"/>
      <c r="G94" s="63"/>
    </row>
    <row r="95" spans="1:7" ht="12.75">
      <c r="A95" s="15"/>
      <c r="B95" s="37"/>
      <c r="C95" s="63"/>
      <c r="D95" s="63"/>
      <c r="E95" s="63"/>
      <c r="F95" s="63"/>
      <c r="G95" s="63"/>
    </row>
    <row r="96" spans="1:7" ht="12.75">
      <c r="A96" s="15"/>
      <c r="B96" s="37"/>
      <c r="C96" s="63"/>
      <c r="D96" s="63"/>
      <c r="E96" s="63"/>
      <c r="F96" s="63"/>
      <c r="G96" s="63"/>
    </row>
    <row r="97" spans="1:7" ht="12.75">
      <c r="A97" s="15"/>
      <c r="B97" s="37"/>
      <c r="C97" s="63"/>
      <c r="D97" s="63"/>
      <c r="E97" s="63"/>
      <c r="F97" s="63"/>
      <c r="G97" s="63"/>
    </row>
    <row r="98" spans="1:7" ht="12.75">
      <c r="A98" s="15"/>
      <c r="B98" s="37"/>
      <c r="C98" s="63"/>
      <c r="D98" s="63"/>
      <c r="E98" s="63"/>
      <c r="F98" s="63"/>
      <c r="G98" s="63"/>
    </row>
    <row r="99" spans="1:7" ht="12.75">
      <c r="A99" s="15"/>
      <c r="B99" s="37"/>
      <c r="C99" s="63"/>
      <c r="D99" s="63"/>
      <c r="E99" s="63"/>
      <c r="F99" s="63"/>
      <c r="G99" s="63"/>
    </row>
    <row r="100" spans="1:7" ht="12.75">
      <c r="A100" s="15"/>
      <c r="B100" s="37"/>
      <c r="C100" s="63"/>
      <c r="D100" s="63"/>
      <c r="E100" s="63"/>
      <c r="F100" s="63"/>
      <c r="G100" s="63"/>
    </row>
    <row r="101" spans="1:7" ht="12.75">
      <c r="A101" s="15"/>
      <c r="B101" s="37"/>
      <c r="C101" s="63"/>
      <c r="D101" s="63"/>
      <c r="E101" s="63"/>
      <c r="F101" s="63"/>
      <c r="G101" s="63"/>
    </row>
    <row r="102" spans="1:7" ht="12.75">
      <c r="A102" s="15"/>
      <c r="B102" s="37"/>
      <c r="C102" s="63"/>
      <c r="D102" s="63"/>
      <c r="E102" s="63"/>
      <c r="F102" s="63"/>
      <c r="G102" s="63"/>
    </row>
    <row r="103" spans="1:7" ht="12.75">
      <c r="A103" s="10"/>
      <c r="B103" s="54"/>
      <c r="C103" s="63"/>
      <c r="D103" s="63"/>
      <c r="E103" s="63"/>
      <c r="F103" s="63"/>
      <c r="G103" s="63"/>
    </row>
    <row r="104" spans="1:7" ht="12.75">
      <c r="A104" s="10"/>
      <c r="B104" s="54"/>
      <c r="C104" s="63"/>
      <c r="D104" s="63"/>
      <c r="E104" s="63"/>
      <c r="F104" s="63"/>
      <c r="G104" s="63"/>
    </row>
    <row r="105" spans="1:7" ht="12.75">
      <c r="A105" s="10"/>
      <c r="B105" s="54"/>
      <c r="C105" s="63"/>
      <c r="D105" s="63"/>
      <c r="E105" s="63"/>
      <c r="F105" s="63"/>
      <c r="G105" s="63"/>
    </row>
    <row r="106" spans="1:7" ht="12.75">
      <c r="A106" s="10"/>
      <c r="B106" s="54"/>
      <c r="C106" s="63"/>
      <c r="D106" s="63"/>
      <c r="E106" s="63"/>
      <c r="F106" s="63"/>
      <c r="G106" s="63"/>
    </row>
    <row r="107" spans="1:7" ht="12.75">
      <c r="A107" s="10"/>
      <c r="B107" s="54"/>
      <c r="C107" s="63"/>
      <c r="D107" s="63"/>
      <c r="E107" s="63"/>
      <c r="F107" s="63"/>
      <c r="G107" s="63"/>
    </row>
    <row r="108" spans="1:7" ht="12.75">
      <c r="A108" s="10"/>
      <c r="B108" s="54"/>
      <c r="C108" s="63"/>
      <c r="D108" s="63"/>
      <c r="E108" s="63"/>
      <c r="F108" s="63"/>
      <c r="G108" s="63"/>
    </row>
    <row r="109" spans="1:7" ht="12.75">
      <c r="A109" s="10"/>
      <c r="B109" s="54"/>
      <c r="C109" s="63"/>
      <c r="D109" s="63"/>
      <c r="E109" s="63"/>
      <c r="F109" s="63"/>
      <c r="G109" s="63"/>
    </row>
    <row r="110" spans="1:7" ht="12.75">
      <c r="A110" s="10"/>
      <c r="B110" s="54"/>
      <c r="C110" s="63"/>
      <c r="D110" s="63"/>
      <c r="E110" s="63"/>
      <c r="F110" s="63"/>
      <c r="G110" s="63"/>
    </row>
    <row r="111" spans="1:7" ht="12.75">
      <c r="A111" s="10"/>
      <c r="B111" s="54"/>
      <c r="C111" s="63"/>
      <c r="D111" s="63"/>
      <c r="E111" s="63"/>
      <c r="F111" s="63"/>
      <c r="G111" s="63"/>
    </row>
    <row r="112" spans="1:7" ht="12.75">
      <c r="A112" s="10"/>
      <c r="B112" s="54"/>
      <c r="C112" s="63"/>
      <c r="D112" s="63"/>
      <c r="E112" s="63"/>
      <c r="F112" s="63"/>
      <c r="G112" s="63"/>
    </row>
    <row r="113" spans="1:7" ht="12.75">
      <c r="A113" s="10"/>
      <c r="B113" s="54"/>
      <c r="C113" s="63"/>
      <c r="D113" s="63"/>
      <c r="E113" s="63"/>
      <c r="F113" s="63"/>
      <c r="G113" s="63"/>
    </row>
    <row r="114" spans="1:7" ht="12.75">
      <c r="A114" s="10"/>
      <c r="B114" s="54"/>
      <c r="C114" s="63"/>
      <c r="D114" s="63"/>
      <c r="E114" s="63"/>
      <c r="F114" s="63"/>
      <c r="G114" s="63"/>
    </row>
    <row r="115" spans="1:7" ht="12.75">
      <c r="A115" s="10"/>
      <c r="B115" s="54"/>
      <c r="C115" s="63"/>
      <c r="D115" s="63"/>
      <c r="E115" s="63"/>
      <c r="F115" s="63"/>
      <c r="G115" s="63"/>
    </row>
    <row r="116" spans="1:7" ht="12.75">
      <c r="A116" s="10"/>
      <c r="B116" s="54"/>
      <c r="C116" s="63"/>
      <c r="D116" s="63"/>
      <c r="E116" s="63"/>
      <c r="F116" s="63"/>
      <c r="G116" s="63"/>
    </row>
    <row r="117" spans="1:7" ht="12.75">
      <c r="A117" s="10"/>
      <c r="B117" s="54"/>
      <c r="C117" s="63"/>
      <c r="D117" s="63"/>
      <c r="E117" s="63"/>
      <c r="F117" s="63"/>
      <c r="G117" s="63"/>
    </row>
    <row r="118" spans="1:7" ht="12.75">
      <c r="A118" s="10"/>
      <c r="B118" s="54"/>
      <c r="C118" s="63"/>
      <c r="D118" s="63"/>
      <c r="E118" s="63"/>
      <c r="F118" s="63"/>
      <c r="G118" s="63"/>
    </row>
    <row r="119" spans="1:7" ht="12.75">
      <c r="A119" s="10"/>
      <c r="B119" s="54"/>
      <c r="C119" s="63"/>
      <c r="D119" s="63"/>
      <c r="E119" s="63"/>
      <c r="F119" s="63"/>
      <c r="G119" s="63"/>
    </row>
    <row r="120" spans="1:7" ht="12.75">
      <c r="A120" s="10"/>
      <c r="B120" s="54"/>
      <c r="C120" s="63"/>
      <c r="D120" s="63"/>
      <c r="E120" s="63"/>
      <c r="F120" s="63"/>
      <c r="G120" s="63"/>
    </row>
    <row r="121" spans="1:7" ht="12.75">
      <c r="A121" s="10"/>
      <c r="B121" s="54"/>
      <c r="C121" s="63"/>
      <c r="D121" s="63"/>
      <c r="E121" s="63"/>
      <c r="F121" s="63"/>
      <c r="G121" s="63"/>
    </row>
    <row r="122" spans="1:7" ht="12.75">
      <c r="A122" s="10"/>
      <c r="B122" s="54"/>
      <c r="C122" s="63"/>
      <c r="D122" s="63"/>
      <c r="E122" s="63"/>
      <c r="F122" s="63"/>
      <c r="G122" s="63"/>
    </row>
    <row r="123" spans="1:7" ht="12.75">
      <c r="A123" s="10"/>
      <c r="B123" s="54"/>
      <c r="C123" s="63"/>
      <c r="D123" s="63"/>
      <c r="E123" s="63"/>
      <c r="F123" s="63"/>
      <c r="G123" s="63"/>
    </row>
    <row r="124" spans="1:7" ht="12.75">
      <c r="A124" s="10"/>
      <c r="B124" s="54"/>
      <c r="C124" s="63"/>
      <c r="D124" s="63"/>
      <c r="E124" s="63"/>
      <c r="F124" s="63"/>
      <c r="G124" s="63"/>
    </row>
    <row r="125" spans="1:7" ht="12.75">
      <c r="A125" s="10"/>
      <c r="B125" s="54"/>
      <c r="C125" s="63"/>
      <c r="D125" s="63"/>
      <c r="E125" s="63"/>
      <c r="F125" s="63"/>
      <c r="G125" s="63"/>
    </row>
    <row r="126" spans="1:7" ht="12.75">
      <c r="A126" s="10"/>
      <c r="B126" s="54"/>
      <c r="C126" s="63"/>
      <c r="D126" s="63"/>
      <c r="E126" s="63"/>
      <c r="F126" s="63"/>
      <c r="G126" s="63"/>
    </row>
    <row r="127" spans="1:7" ht="12.75">
      <c r="A127" s="10"/>
      <c r="B127" s="54"/>
      <c r="C127" s="63"/>
      <c r="D127" s="63"/>
      <c r="E127" s="63"/>
      <c r="F127" s="63"/>
      <c r="G127" s="63"/>
    </row>
    <row r="128" spans="1:7" ht="12.75">
      <c r="A128" s="10"/>
      <c r="B128" s="54"/>
      <c r="C128" s="63"/>
      <c r="D128" s="63"/>
      <c r="E128" s="63"/>
      <c r="F128" s="63"/>
      <c r="G128" s="63"/>
    </row>
    <row r="129" spans="1:7" ht="12.75">
      <c r="A129" s="10"/>
      <c r="B129" s="54"/>
      <c r="C129" s="63"/>
      <c r="D129" s="63"/>
      <c r="E129" s="63"/>
      <c r="F129" s="63"/>
      <c r="G129" s="63"/>
    </row>
    <row r="130" spans="1:7" ht="12.75">
      <c r="A130" s="10"/>
      <c r="B130" s="54"/>
      <c r="C130" s="63"/>
      <c r="D130" s="63"/>
      <c r="E130" s="63"/>
      <c r="F130" s="63"/>
      <c r="G130" s="63"/>
    </row>
    <row r="131" spans="1:7" ht="12.75">
      <c r="A131" s="10"/>
      <c r="B131" s="54"/>
      <c r="C131" s="63"/>
      <c r="D131" s="63"/>
      <c r="E131" s="63"/>
      <c r="F131" s="63"/>
      <c r="G131" s="63"/>
    </row>
    <row r="132" spans="1:7" ht="12.75">
      <c r="A132" s="10"/>
      <c r="B132" s="54"/>
      <c r="C132" s="63"/>
      <c r="D132" s="63"/>
      <c r="E132" s="63"/>
      <c r="F132" s="63"/>
      <c r="G132" s="63"/>
    </row>
    <row r="133" spans="1:7" ht="12.75">
      <c r="A133" s="10"/>
      <c r="B133" s="54"/>
      <c r="C133" s="63"/>
      <c r="D133" s="63"/>
      <c r="E133" s="63"/>
      <c r="F133" s="63"/>
      <c r="G133" s="63"/>
    </row>
    <row r="134" spans="1:7" ht="12.75">
      <c r="A134" s="10"/>
      <c r="B134" s="54"/>
      <c r="C134" s="63"/>
      <c r="D134" s="63"/>
      <c r="E134" s="63"/>
      <c r="F134" s="63"/>
      <c r="G134" s="63"/>
    </row>
    <row r="135" spans="1:7" ht="12.75">
      <c r="A135" s="10"/>
      <c r="B135" s="54"/>
      <c r="C135" s="63"/>
      <c r="D135" s="63"/>
      <c r="E135" s="63"/>
      <c r="F135" s="63"/>
      <c r="G135" s="63"/>
    </row>
    <row r="136" spans="1:7" ht="12.75">
      <c r="A136" s="10"/>
      <c r="B136" s="54"/>
      <c r="C136" s="63"/>
      <c r="D136" s="63"/>
      <c r="E136" s="63"/>
      <c r="F136" s="63"/>
      <c r="G136" s="63"/>
    </row>
    <row r="137" spans="1:7" ht="12.75">
      <c r="A137" s="10"/>
      <c r="B137" s="54"/>
      <c r="C137" s="63"/>
      <c r="D137" s="63"/>
      <c r="E137" s="63"/>
      <c r="F137" s="63"/>
      <c r="G137" s="63"/>
    </row>
    <row r="138" spans="1:7" ht="12.75">
      <c r="A138" s="10"/>
      <c r="B138" s="54"/>
      <c r="C138" s="63"/>
      <c r="D138" s="63"/>
      <c r="E138" s="63"/>
      <c r="F138" s="63"/>
      <c r="G138" s="63"/>
    </row>
    <row r="139" spans="1:7" ht="12.75">
      <c r="A139" s="10"/>
      <c r="B139" s="54"/>
      <c r="C139" s="63"/>
      <c r="D139" s="63"/>
      <c r="E139" s="63"/>
      <c r="F139" s="63"/>
      <c r="G139" s="63"/>
    </row>
    <row r="140" spans="1:7" ht="12.75">
      <c r="A140" s="10"/>
      <c r="B140" s="54"/>
      <c r="C140" s="63"/>
      <c r="D140" s="63"/>
      <c r="E140" s="63"/>
      <c r="F140" s="63"/>
      <c r="G140" s="63"/>
    </row>
    <row r="141" spans="1:7" ht="12.75">
      <c r="A141" s="10"/>
      <c r="B141" s="54"/>
      <c r="C141" s="63"/>
      <c r="D141" s="63"/>
      <c r="E141" s="63"/>
      <c r="F141" s="63"/>
      <c r="G141" s="63"/>
    </row>
    <row r="142" spans="1:7" ht="12.75">
      <c r="A142" s="10"/>
      <c r="B142" s="54"/>
      <c r="C142" s="63"/>
      <c r="D142" s="63"/>
      <c r="E142" s="63"/>
      <c r="F142" s="63"/>
      <c r="G142" s="63"/>
    </row>
    <row r="143" spans="1:7" ht="12.75">
      <c r="A143" s="10"/>
      <c r="B143" s="54"/>
      <c r="C143" s="63"/>
      <c r="D143" s="63"/>
      <c r="E143" s="63"/>
      <c r="F143" s="63"/>
      <c r="G143" s="63"/>
    </row>
    <row r="144" spans="1:7" ht="12.75">
      <c r="A144" s="10"/>
      <c r="B144" s="54"/>
      <c r="C144" s="63"/>
      <c r="D144" s="63"/>
      <c r="E144" s="63"/>
      <c r="F144" s="63"/>
      <c r="G144" s="63"/>
    </row>
    <row r="145" spans="1:7" ht="12.75">
      <c r="A145" s="10"/>
      <c r="B145" s="54"/>
      <c r="C145" s="63"/>
      <c r="D145" s="63"/>
      <c r="E145" s="63"/>
      <c r="F145" s="63"/>
      <c r="G145" s="63"/>
    </row>
    <row r="146" spans="1:7" ht="12.75">
      <c r="A146" s="10"/>
      <c r="B146" s="54"/>
      <c r="C146" s="63"/>
      <c r="D146" s="63"/>
      <c r="E146" s="63"/>
      <c r="F146" s="63"/>
      <c r="G146" s="63"/>
    </row>
    <row r="147" spans="1:7" ht="12.75">
      <c r="A147" s="10"/>
      <c r="B147" s="54"/>
      <c r="C147" s="63"/>
      <c r="D147" s="63"/>
      <c r="E147" s="63"/>
      <c r="F147" s="63"/>
      <c r="G147" s="63"/>
    </row>
    <row r="148" spans="1:7" ht="12.75">
      <c r="A148" s="10"/>
      <c r="B148" s="54"/>
      <c r="C148" s="63"/>
      <c r="D148" s="63"/>
      <c r="E148" s="63"/>
      <c r="F148" s="63"/>
      <c r="G148" s="63"/>
    </row>
    <row r="149" spans="1:7" ht="12.75">
      <c r="A149" s="10"/>
      <c r="B149" s="54"/>
      <c r="C149" s="63"/>
      <c r="D149" s="63"/>
      <c r="E149" s="63"/>
      <c r="F149" s="63"/>
      <c r="G149" s="63"/>
    </row>
    <row r="150" spans="1:7" ht="12.75">
      <c r="A150" s="10"/>
      <c r="B150" s="54"/>
      <c r="C150" s="63"/>
      <c r="D150" s="63"/>
      <c r="E150" s="63"/>
      <c r="F150" s="63"/>
      <c r="G150" s="63"/>
    </row>
    <row r="151" spans="1:7" ht="12.75">
      <c r="A151" s="10"/>
      <c r="B151" s="54"/>
      <c r="C151" s="63"/>
      <c r="D151" s="63"/>
      <c r="E151" s="63"/>
      <c r="F151" s="63"/>
      <c r="G151" s="63"/>
    </row>
    <row r="152" spans="1:7" ht="12.75">
      <c r="A152" s="10"/>
      <c r="B152" s="54"/>
      <c r="C152" s="63"/>
      <c r="D152" s="63"/>
      <c r="E152" s="63"/>
      <c r="F152" s="63"/>
      <c r="G152" s="63"/>
    </row>
    <row r="153" spans="1:7" ht="12.75">
      <c r="A153" s="10"/>
      <c r="B153" s="54"/>
      <c r="C153" s="63"/>
      <c r="D153" s="63"/>
      <c r="E153" s="63"/>
      <c r="F153" s="63"/>
      <c r="G153" s="63"/>
    </row>
    <row r="154" spans="1:7" ht="12.75">
      <c r="A154" s="10"/>
      <c r="B154" s="54"/>
      <c r="C154" s="63"/>
      <c r="D154" s="63"/>
      <c r="E154" s="63"/>
      <c r="F154" s="63"/>
      <c r="G154" s="63"/>
    </row>
    <row r="155" spans="1:7" ht="12.75">
      <c r="A155" s="10"/>
      <c r="B155" s="54"/>
      <c r="C155" s="63"/>
      <c r="D155" s="63"/>
      <c r="E155" s="63"/>
      <c r="F155" s="63"/>
      <c r="G155" s="63"/>
    </row>
    <row r="156" spans="1:7" ht="12.75">
      <c r="A156" s="10"/>
      <c r="B156" s="54"/>
      <c r="C156" s="63"/>
      <c r="D156" s="63"/>
      <c r="E156" s="63"/>
      <c r="F156" s="63"/>
      <c r="G156" s="63"/>
    </row>
    <row r="157" spans="1:7" ht="12.75">
      <c r="A157" s="10"/>
      <c r="B157" s="54"/>
      <c r="C157" s="63"/>
      <c r="D157" s="63"/>
      <c r="E157" s="63"/>
      <c r="F157" s="63"/>
      <c r="G157" s="63"/>
    </row>
    <row r="158" spans="1:7" ht="12.75">
      <c r="A158" s="10"/>
      <c r="B158" s="54"/>
      <c r="C158" s="63"/>
      <c r="D158" s="63"/>
      <c r="E158" s="63"/>
      <c r="F158" s="63"/>
      <c r="G158" s="63"/>
    </row>
    <row r="159" spans="1:7" ht="12.75">
      <c r="A159" s="10"/>
      <c r="B159" s="54"/>
      <c r="C159" s="63"/>
      <c r="D159" s="63"/>
      <c r="E159" s="63"/>
      <c r="F159" s="63"/>
      <c r="G159" s="63"/>
    </row>
    <row r="160" spans="1:7" ht="12.75">
      <c r="A160" s="10"/>
      <c r="B160" s="54"/>
      <c r="C160" s="63"/>
      <c r="D160" s="63"/>
      <c r="E160" s="63"/>
      <c r="F160" s="63"/>
      <c r="G160" s="63"/>
    </row>
    <row r="161" spans="1:7" ht="12.75">
      <c r="A161" s="10"/>
      <c r="B161" s="54"/>
      <c r="C161" s="63"/>
      <c r="D161" s="63"/>
      <c r="E161" s="63"/>
      <c r="F161" s="63"/>
      <c r="G161" s="63"/>
    </row>
    <row r="162" spans="1:7" ht="12.75">
      <c r="A162" s="10"/>
      <c r="B162" s="54"/>
      <c r="C162" s="63"/>
      <c r="D162" s="63"/>
      <c r="E162" s="63"/>
      <c r="F162" s="63"/>
      <c r="G162" s="63"/>
    </row>
    <row r="163" spans="1:7" ht="12.75">
      <c r="A163" s="10"/>
      <c r="B163" s="54"/>
      <c r="C163" s="63"/>
      <c r="D163" s="63"/>
      <c r="E163" s="63"/>
      <c r="F163" s="63"/>
      <c r="G163" s="63"/>
    </row>
    <row r="164" spans="1:7" ht="12.75">
      <c r="A164" s="10"/>
      <c r="B164" s="54"/>
      <c r="C164" s="63"/>
      <c r="D164" s="63"/>
      <c r="E164" s="63"/>
      <c r="F164" s="63"/>
      <c r="G164" s="63"/>
    </row>
    <row r="165" spans="1:7" ht="12.75">
      <c r="A165" s="10"/>
      <c r="B165" s="54"/>
      <c r="C165" s="63"/>
      <c r="D165" s="63"/>
      <c r="E165" s="63"/>
      <c r="F165" s="63"/>
      <c r="G165" s="63"/>
    </row>
    <row r="166" spans="1:7" ht="12.75">
      <c r="A166" s="10"/>
      <c r="B166" s="54"/>
      <c r="C166" s="63"/>
      <c r="D166" s="63"/>
      <c r="E166" s="63"/>
      <c r="F166" s="63"/>
      <c r="G166" s="63"/>
    </row>
    <row r="167" spans="1:7" ht="12.75">
      <c r="A167" s="10"/>
      <c r="B167" s="54"/>
      <c r="C167" s="63"/>
      <c r="D167" s="63"/>
      <c r="E167" s="63"/>
      <c r="F167" s="63"/>
      <c r="G167" s="63"/>
    </row>
    <row r="168" spans="1:7" ht="12.75">
      <c r="A168" s="10"/>
      <c r="B168" s="54"/>
      <c r="C168" s="63"/>
      <c r="D168" s="63"/>
      <c r="E168" s="63"/>
      <c r="F168" s="63"/>
      <c r="G168" s="63"/>
    </row>
    <row r="169" spans="1:7" ht="12.75">
      <c r="A169" s="10"/>
      <c r="B169" s="54"/>
      <c r="C169" s="63"/>
      <c r="D169" s="63"/>
      <c r="E169" s="63"/>
      <c r="F169" s="63"/>
      <c r="G169" s="63"/>
    </row>
    <row r="170" spans="1:7" ht="12.75">
      <c r="A170" s="10"/>
      <c r="B170" s="54"/>
      <c r="C170" s="10"/>
      <c r="D170" s="10"/>
      <c r="E170" s="10"/>
      <c r="F170" s="10"/>
      <c r="G170" s="10"/>
    </row>
    <row r="171" spans="1:7" ht="12.75">
      <c r="A171" s="10"/>
      <c r="B171" s="54"/>
      <c r="C171" s="10"/>
      <c r="D171" s="10"/>
      <c r="E171" s="10"/>
      <c r="F171" s="10"/>
      <c r="G171" s="10"/>
    </row>
    <row r="172" spans="1:7" ht="12.75">
      <c r="A172" s="10"/>
      <c r="B172" s="54"/>
      <c r="C172" s="10"/>
      <c r="D172" s="10"/>
      <c r="E172" s="10"/>
      <c r="F172" s="10"/>
      <c r="G172" s="10"/>
    </row>
    <row r="173" spans="1:7" ht="12.75">
      <c r="A173" s="10"/>
      <c r="B173" s="54"/>
      <c r="C173" s="10"/>
      <c r="D173" s="10"/>
      <c r="E173" s="10"/>
      <c r="F173" s="10"/>
      <c r="G173" s="10"/>
    </row>
    <row r="174" spans="1:7" ht="12.75">
      <c r="A174" s="10"/>
      <c r="B174" s="54"/>
      <c r="C174" s="10"/>
      <c r="D174" s="10"/>
      <c r="E174" s="10"/>
      <c r="F174" s="10"/>
      <c r="G174" s="10"/>
    </row>
    <row r="175" spans="1:7" ht="12.75">
      <c r="A175" s="10"/>
      <c r="B175" s="54"/>
      <c r="C175" s="10"/>
      <c r="D175" s="10"/>
      <c r="E175" s="10"/>
      <c r="F175" s="10"/>
      <c r="G175" s="10"/>
    </row>
    <row r="176" spans="1:7" ht="12.75">
      <c r="A176" s="10"/>
      <c r="B176" s="54"/>
      <c r="C176" s="10"/>
      <c r="D176" s="10"/>
      <c r="E176" s="10"/>
      <c r="F176" s="10"/>
      <c r="G176" s="10"/>
    </row>
    <row r="177" spans="1:7" ht="12.75">
      <c r="A177" s="10"/>
      <c r="B177" s="54"/>
      <c r="C177" s="10"/>
      <c r="D177" s="10"/>
      <c r="E177" s="10"/>
      <c r="F177" s="10"/>
      <c r="G177" s="10"/>
    </row>
    <row r="178" spans="1:7" ht="12.75">
      <c r="A178" s="10"/>
      <c r="B178" s="54"/>
      <c r="C178" s="10"/>
      <c r="D178" s="10"/>
      <c r="E178" s="10"/>
      <c r="F178" s="10"/>
      <c r="G178" s="10"/>
    </row>
    <row r="179" spans="1:7" ht="12.75">
      <c r="A179" s="10"/>
      <c r="B179" s="54"/>
      <c r="C179" s="10"/>
      <c r="D179" s="10"/>
      <c r="E179" s="10"/>
      <c r="F179" s="10"/>
      <c r="G179" s="10"/>
    </row>
    <row r="180" spans="1:7" ht="12.75">
      <c r="A180" s="10"/>
      <c r="B180" s="54"/>
      <c r="C180" s="10"/>
      <c r="D180" s="10"/>
      <c r="E180" s="10"/>
      <c r="F180" s="10"/>
      <c r="G180" s="10"/>
    </row>
    <row r="181" spans="1:7" ht="12.75">
      <c r="A181" s="10"/>
      <c r="B181" s="54"/>
      <c r="C181" s="10"/>
      <c r="D181" s="10"/>
      <c r="E181" s="10"/>
      <c r="F181" s="10"/>
      <c r="G181" s="10"/>
    </row>
    <row r="182" spans="1:7" ht="12.75">
      <c r="A182" s="10"/>
      <c r="B182" s="54"/>
      <c r="C182" s="10"/>
      <c r="D182" s="10"/>
      <c r="E182" s="10"/>
      <c r="F182" s="10"/>
      <c r="G182" s="10"/>
    </row>
    <row r="183" spans="1:7" ht="12.75">
      <c r="A183" s="10"/>
      <c r="B183" s="54"/>
      <c r="C183" s="10"/>
      <c r="D183" s="10"/>
      <c r="E183" s="10"/>
      <c r="F183" s="10"/>
      <c r="G183" s="10"/>
    </row>
    <row r="184" spans="1:7" ht="12.75">
      <c r="A184" s="10"/>
      <c r="B184" s="54"/>
      <c r="C184" s="10"/>
      <c r="D184" s="10"/>
      <c r="E184" s="10"/>
      <c r="F184" s="10"/>
      <c r="G184" s="10"/>
    </row>
    <row r="185" spans="1:7" ht="12.75">
      <c r="A185" s="10"/>
      <c r="B185" s="54"/>
      <c r="C185" s="10"/>
      <c r="D185" s="10"/>
      <c r="E185" s="10"/>
      <c r="F185" s="10"/>
      <c r="G185" s="10"/>
    </row>
    <row r="186" spans="1:7" ht="12.75">
      <c r="A186" s="10"/>
      <c r="B186" s="54"/>
      <c r="C186" s="10"/>
      <c r="D186" s="10"/>
      <c r="E186" s="10"/>
      <c r="F186" s="10"/>
      <c r="G186" s="10"/>
    </row>
    <row r="187" spans="1:7" ht="12.75">
      <c r="A187" s="10"/>
      <c r="B187" s="54"/>
      <c r="C187" s="10"/>
      <c r="D187" s="10"/>
      <c r="E187" s="10"/>
      <c r="F187" s="10"/>
      <c r="G187" s="10"/>
    </row>
    <row r="188" spans="1:7" ht="12.75">
      <c r="A188" s="10"/>
      <c r="B188" s="54"/>
      <c r="C188" s="10"/>
      <c r="D188" s="10"/>
      <c r="E188" s="10"/>
      <c r="F188" s="10"/>
      <c r="G188" s="10"/>
    </row>
    <row r="189" spans="1:7" ht="12.75">
      <c r="A189" s="10"/>
      <c r="B189" s="54"/>
      <c r="C189" s="10"/>
      <c r="D189" s="10"/>
      <c r="E189" s="10"/>
      <c r="F189" s="10"/>
      <c r="G189" s="10"/>
    </row>
    <row r="190" spans="1:7" ht="12.75">
      <c r="A190" s="10"/>
      <c r="B190" s="54"/>
      <c r="C190" s="10"/>
      <c r="D190" s="10"/>
      <c r="E190" s="10"/>
      <c r="F190" s="10"/>
      <c r="G190" s="10"/>
    </row>
    <row r="191" spans="1:7" ht="12.75">
      <c r="A191" s="10"/>
      <c r="B191" s="54"/>
      <c r="C191" s="10"/>
      <c r="D191" s="10"/>
      <c r="E191" s="10"/>
      <c r="F191" s="10"/>
      <c r="G191" s="10"/>
    </row>
    <row r="192" spans="1:7" ht="12.75">
      <c r="A192" s="10"/>
      <c r="B192" s="54"/>
      <c r="C192" s="10"/>
      <c r="D192" s="10"/>
      <c r="E192" s="10"/>
      <c r="F192" s="10"/>
      <c r="G192" s="10"/>
    </row>
    <row r="193" spans="1:7" ht="12.75">
      <c r="A193" s="10"/>
      <c r="B193" s="54"/>
      <c r="C193" s="10"/>
      <c r="D193" s="10"/>
      <c r="E193" s="10"/>
      <c r="F193" s="10"/>
      <c r="G193" s="10"/>
    </row>
    <row r="194" spans="1:7" ht="12.75">
      <c r="A194" s="10"/>
      <c r="B194" s="54"/>
      <c r="C194" s="10"/>
      <c r="D194" s="10"/>
      <c r="E194" s="10"/>
      <c r="F194" s="10"/>
      <c r="G194" s="10"/>
    </row>
    <row r="195" spans="1:7" ht="12.75">
      <c r="A195" s="10"/>
      <c r="B195" s="54"/>
      <c r="C195" s="10"/>
      <c r="D195" s="10"/>
      <c r="E195" s="10"/>
      <c r="F195" s="10"/>
      <c r="G195" s="10"/>
    </row>
    <row r="196" spans="1:7" ht="12.75">
      <c r="A196" s="10"/>
      <c r="B196" s="54"/>
      <c r="C196" s="10"/>
      <c r="D196" s="10"/>
      <c r="E196" s="10"/>
      <c r="F196" s="10"/>
      <c r="G196" s="10"/>
    </row>
    <row r="197" spans="1:7" ht="12.75">
      <c r="A197" s="10"/>
      <c r="B197" s="54"/>
      <c r="C197" s="10"/>
      <c r="D197" s="10"/>
      <c r="E197" s="10"/>
      <c r="F197" s="10"/>
      <c r="G197" s="10"/>
    </row>
    <row r="198" spans="1:7" ht="12.75">
      <c r="A198" s="10"/>
      <c r="B198" s="54"/>
      <c r="C198" s="10"/>
      <c r="D198" s="10"/>
      <c r="E198" s="10"/>
      <c r="F198" s="10"/>
      <c r="G198" s="10"/>
    </row>
    <row r="199" spans="1:7" ht="12.75">
      <c r="A199" s="10"/>
      <c r="B199" s="54"/>
      <c r="C199" s="10"/>
      <c r="D199" s="10"/>
      <c r="E199" s="10"/>
      <c r="F199" s="10"/>
      <c r="G199" s="10"/>
    </row>
    <row r="200" spans="1:7" ht="12.75">
      <c r="A200" s="10"/>
      <c r="B200" s="54"/>
      <c r="C200" s="10"/>
      <c r="D200" s="10"/>
      <c r="E200" s="10"/>
      <c r="F200" s="10"/>
      <c r="G200" s="10"/>
    </row>
    <row r="201" spans="1:7" ht="12.75">
      <c r="A201" s="10"/>
      <c r="B201" s="54"/>
      <c r="C201" s="10"/>
      <c r="D201" s="10"/>
      <c r="E201" s="10"/>
      <c r="F201" s="10"/>
      <c r="G201" s="10"/>
    </row>
    <row r="202" spans="1:7" ht="12.75">
      <c r="A202" s="10"/>
      <c r="B202" s="54"/>
      <c r="C202" s="10"/>
      <c r="D202" s="10"/>
      <c r="E202" s="10"/>
      <c r="F202" s="10"/>
      <c r="G202" s="10"/>
    </row>
    <row r="203" spans="1:7" ht="12.75">
      <c r="A203" s="10"/>
      <c r="B203" s="54"/>
      <c r="C203" s="10"/>
      <c r="D203" s="10"/>
      <c r="E203" s="10"/>
      <c r="F203" s="10"/>
      <c r="G203" s="10"/>
    </row>
    <row r="204" spans="1:7" ht="12.75">
      <c r="A204" s="10"/>
      <c r="B204" s="54"/>
      <c r="C204" s="10"/>
      <c r="D204" s="10"/>
      <c r="E204" s="10"/>
      <c r="F204" s="10"/>
      <c r="G204" s="10"/>
    </row>
    <row r="205" spans="1:7" ht="12.75">
      <c r="A205" s="10"/>
      <c r="B205" s="54"/>
      <c r="C205" s="10"/>
      <c r="D205" s="10"/>
      <c r="E205" s="10"/>
      <c r="F205" s="10"/>
      <c r="G205" s="10"/>
    </row>
    <row r="206" spans="1:7" ht="12.75">
      <c r="A206" s="10"/>
      <c r="B206" s="54"/>
      <c r="C206" s="10"/>
      <c r="D206" s="10"/>
      <c r="E206" s="10"/>
      <c r="F206" s="10"/>
      <c r="G206" s="10"/>
    </row>
    <row r="207" spans="1:7" ht="12.75">
      <c r="A207" s="10"/>
      <c r="B207" s="54"/>
      <c r="C207" s="10"/>
      <c r="D207" s="10"/>
      <c r="E207" s="10"/>
      <c r="F207" s="10"/>
      <c r="G207" s="10"/>
    </row>
    <row r="208" spans="1:7" ht="12.75">
      <c r="A208" s="10"/>
      <c r="B208" s="54"/>
      <c r="C208" s="10"/>
      <c r="D208" s="10"/>
      <c r="E208" s="10"/>
      <c r="F208" s="10"/>
      <c r="G208" s="10"/>
    </row>
    <row r="209" spans="1:7" ht="12.75">
      <c r="A209" s="10"/>
      <c r="B209" s="54"/>
      <c r="C209" s="10"/>
      <c r="D209" s="10"/>
      <c r="E209" s="10"/>
      <c r="F209" s="10"/>
      <c r="G209" s="10"/>
    </row>
    <row r="210" spans="1:7" ht="12.75">
      <c r="A210" s="10"/>
      <c r="B210" s="54"/>
      <c r="C210" s="10"/>
      <c r="D210" s="10"/>
      <c r="E210" s="10"/>
      <c r="F210" s="10"/>
      <c r="G210" s="10"/>
    </row>
    <row r="211" spans="1:7" ht="12.75">
      <c r="A211" s="10"/>
      <c r="B211" s="54"/>
      <c r="C211" s="10"/>
      <c r="D211" s="10"/>
      <c r="E211" s="10"/>
      <c r="F211" s="10"/>
      <c r="G211" s="10"/>
    </row>
    <row r="212" spans="1:7" ht="12.75">
      <c r="A212" s="10"/>
      <c r="B212" s="54"/>
      <c r="C212" s="10"/>
      <c r="D212" s="10"/>
      <c r="E212" s="10"/>
      <c r="F212" s="10"/>
      <c r="G212" s="10"/>
    </row>
    <row r="213" spans="1:7" ht="12.75">
      <c r="A213" s="10"/>
      <c r="B213" s="54"/>
      <c r="C213" s="10"/>
      <c r="D213" s="10"/>
      <c r="E213" s="10"/>
      <c r="F213" s="10"/>
      <c r="G213" s="10"/>
    </row>
    <row r="214" spans="1:7" ht="12.75">
      <c r="A214" s="10"/>
      <c r="B214" s="54"/>
      <c r="C214" s="10"/>
      <c r="D214" s="10"/>
      <c r="E214" s="10"/>
      <c r="F214" s="10"/>
      <c r="G214" s="10"/>
    </row>
    <row r="215" spans="1:7" ht="12.75">
      <c r="A215" s="10"/>
      <c r="B215" s="54"/>
      <c r="C215" s="10"/>
      <c r="D215" s="10"/>
      <c r="E215" s="10"/>
      <c r="F215" s="10"/>
      <c r="G215" s="10"/>
    </row>
    <row r="216" spans="1:7" ht="12.75">
      <c r="A216" s="10"/>
      <c r="B216" s="54"/>
      <c r="C216" s="10"/>
      <c r="D216" s="10"/>
      <c r="E216" s="10"/>
      <c r="F216" s="10"/>
      <c r="G216" s="10"/>
    </row>
    <row r="217" spans="1:7" ht="12.75">
      <c r="A217" s="10"/>
      <c r="B217" s="54"/>
      <c r="C217" s="10"/>
      <c r="D217" s="10"/>
      <c r="E217" s="10"/>
      <c r="F217" s="10"/>
      <c r="G217" s="10"/>
    </row>
    <row r="218" spans="1:7" ht="12.75">
      <c r="A218" s="10"/>
      <c r="B218" s="54"/>
      <c r="C218" s="10"/>
      <c r="D218" s="10"/>
      <c r="E218" s="10"/>
      <c r="F218" s="10"/>
      <c r="G218" s="10"/>
    </row>
    <row r="219" spans="1:7" ht="12.75">
      <c r="A219" s="10"/>
      <c r="B219" s="54"/>
      <c r="C219" s="10"/>
      <c r="D219" s="10"/>
      <c r="E219" s="10"/>
      <c r="F219" s="10"/>
      <c r="G219" s="10"/>
    </row>
    <row r="220" spans="1:7" ht="12.75">
      <c r="A220" s="10"/>
      <c r="B220" s="54"/>
      <c r="C220" s="10"/>
      <c r="D220" s="10"/>
      <c r="E220" s="10"/>
      <c r="F220" s="10"/>
      <c r="G220" s="10"/>
    </row>
    <row r="221" spans="1:7" ht="12.75">
      <c r="A221" s="10"/>
      <c r="B221" s="54"/>
      <c r="C221" s="10"/>
      <c r="D221" s="10"/>
      <c r="E221" s="10"/>
      <c r="F221" s="10"/>
      <c r="G221" s="10"/>
    </row>
    <row r="222" spans="1:7" ht="12.75">
      <c r="A222" s="10"/>
      <c r="B222" s="54"/>
      <c r="C222" s="10"/>
      <c r="D222" s="10"/>
      <c r="E222" s="10"/>
      <c r="F222" s="10"/>
      <c r="G222" s="10"/>
    </row>
    <row r="223" spans="1:7" ht="12.75">
      <c r="A223" s="10"/>
      <c r="B223" s="54"/>
      <c r="C223" s="10"/>
      <c r="D223" s="10"/>
      <c r="E223" s="10"/>
      <c r="F223" s="10"/>
      <c r="G223" s="10"/>
    </row>
    <row r="224" spans="1:7" ht="12.75">
      <c r="A224" s="10"/>
      <c r="B224" s="54"/>
      <c r="C224" s="10"/>
      <c r="D224" s="10"/>
      <c r="E224" s="10"/>
      <c r="F224" s="10"/>
      <c r="G224" s="10"/>
    </row>
    <row r="225" spans="1:7" ht="12.75">
      <c r="A225" s="10"/>
      <c r="B225" s="54"/>
      <c r="C225" s="10"/>
      <c r="D225" s="10"/>
      <c r="E225" s="10"/>
      <c r="F225" s="10"/>
      <c r="G225" s="10"/>
    </row>
    <row r="226" spans="1:7" ht="12.75">
      <c r="A226" s="10"/>
      <c r="B226" s="54"/>
      <c r="C226" s="10"/>
      <c r="D226" s="10"/>
      <c r="E226" s="10"/>
      <c r="F226" s="10"/>
      <c r="G226" s="10"/>
    </row>
    <row r="227" spans="1:7" ht="12.75">
      <c r="A227" s="10"/>
      <c r="B227" s="54"/>
      <c r="C227" s="10"/>
      <c r="D227" s="10"/>
      <c r="E227" s="10"/>
      <c r="F227" s="10"/>
      <c r="G227" s="10"/>
    </row>
    <row r="228" spans="1:7" ht="12.75">
      <c r="A228" s="10"/>
      <c r="B228" s="54"/>
      <c r="C228" s="10"/>
      <c r="D228" s="10"/>
      <c r="E228" s="10"/>
      <c r="F228" s="10"/>
      <c r="G228" s="10"/>
    </row>
    <row r="229" spans="1:7" ht="12.75">
      <c r="A229" s="10"/>
      <c r="B229" s="54"/>
      <c r="C229" s="10"/>
      <c r="D229" s="10"/>
      <c r="E229" s="10"/>
      <c r="F229" s="10"/>
      <c r="G229" s="10"/>
    </row>
    <row r="230" spans="1:7" ht="12.75">
      <c r="A230" s="10"/>
      <c r="B230" s="54"/>
      <c r="C230" s="10"/>
      <c r="D230" s="10"/>
      <c r="E230" s="10"/>
      <c r="F230" s="10"/>
      <c r="G230" s="10"/>
    </row>
    <row r="231" spans="1:7" ht="12.75">
      <c r="A231" s="10"/>
      <c r="B231" s="54"/>
      <c r="C231" s="10"/>
      <c r="D231" s="10"/>
      <c r="E231" s="10"/>
      <c r="F231" s="10"/>
      <c r="G231" s="10"/>
    </row>
    <row r="232" spans="1:7" ht="12.75">
      <c r="A232" s="10"/>
      <c r="B232" s="54"/>
      <c r="C232" s="10"/>
      <c r="D232" s="10"/>
      <c r="E232" s="10"/>
      <c r="F232" s="10"/>
      <c r="G232" s="10"/>
    </row>
    <row r="233" spans="1:7" ht="12.75">
      <c r="A233" s="10"/>
      <c r="B233" s="54"/>
      <c r="C233" s="10"/>
      <c r="D233" s="10"/>
      <c r="E233" s="10"/>
      <c r="F233" s="10"/>
      <c r="G233" s="10"/>
    </row>
    <row r="234" spans="1:7" ht="12.75">
      <c r="A234" s="10"/>
      <c r="B234" s="54"/>
      <c r="C234" s="10"/>
      <c r="D234" s="10"/>
      <c r="E234" s="10"/>
      <c r="F234" s="10"/>
      <c r="G234" s="10"/>
    </row>
    <row r="235" spans="1:7" ht="12.75">
      <c r="A235" s="10"/>
      <c r="B235" s="54"/>
      <c r="C235" s="10"/>
      <c r="D235" s="10"/>
      <c r="E235" s="10"/>
      <c r="F235" s="10"/>
      <c r="G235" s="10"/>
    </row>
    <row r="236" spans="1:7" ht="12.75">
      <c r="A236" s="10"/>
      <c r="B236" s="54"/>
      <c r="C236" s="10"/>
      <c r="D236" s="10"/>
      <c r="E236" s="10"/>
      <c r="F236" s="10"/>
      <c r="G236" s="10"/>
    </row>
    <row r="237" spans="1:7" ht="12.75">
      <c r="A237" s="10"/>
      <c r="B237" s="54"/>
      <c r="C237" s="10"/>
      <c r="D237" s="10"/>
      <c r="E237" s="10"/>
      <c r="F237" s="10"/>
      <c r="G237" s="10"/>
    </row>
    <row r="238" spans="1:7" ht="12.75">
      <c r="A238" s="10"/>
      <c r="B238" s="54"/>
      <c r="C238" s="10"/>
      <c r="D238" s="10"/>
      <c r="E238" s="10"/>
      <c r="F238" s="10"/>
      <c r="G238" s="10"/>
    </row>
    <row r="239" spans="1:7" ht="12.75">
      <c r="A239" s="10"/>
      <c r="B239" s="54"/>
      <c r="C239" s="10"/>
      <c r="D239" s="10"/>
      <c r="E239" s="10"/>
      <c r="F239" s="10"/>
      <c r="G239" s="10"/>
    </row>
    <row r="240" spans="1:7" ht="12.75">
      <c r="A240" s="10"/>
      <c r="B240" s="54"/>
      <c r="C240" s="10"/>
      <c r="D240" s="10"/>
      <c r="E240" s="10"/>
      <c r="F240" s="10"/>
      <c r="G240" s="10"/>
    </row>
    <row r="241" spans="1:7" ht="12.75">
      <c r="A241" s="10"/>
      <c r="B241" s="54"/>
      <c r="C241" s="10"/>
      <c r="D241" s="10"/>
      <c r="E241" s="10"/>
      <c r="F241" s="10"/>
      <c r="G241" s="10"/>
    </row>
    <row r="242" spans="1:7" ht="12.75">
      <c r="A242" s="10"/>
      <c r="B242" s="54"/>
      <c r="C242" s="10"/>
      <c r="D242" s="10"/>
      <c r="E242" s="10"/>
      <c r="F242" s="10"/>
      <c r="G242" s="10"/>
    </row>
    <row r="243" spans="1:7" ht="12.75">
      <c r="A243" s="10"/>
      <c r="B243" s="54"/>
      <c r="C243" s="10"/>
      <c r="D243" s="10"/>
      <c r="E243" s="10"/>
      <c r="F243" s="10"/>
      <c r="G243" s="10"/>
    </row>
    <row r="244" spans="1:7" ht="12.75">
      <c r="A244" s="10"/>
      <c r="B244" s="54"/>
      <c r="C244" s="10"/>
      <c r="D244" s="10"/>
      <c r="E244" s="10"/>
      <c r="F244" s="10"/>
      <c r="G244" s="10"/>
    </row>
    <row r="245" spans="1:7" ht="12.75">
      <c r="A245" s="10"/>
      <c r="B245" s="54"/>
      <c r="C245" s="10"/>
      <c r="D245" s="10"/>
      <c r="E245" s="10"/>
      <c r="F245" s="10"/>
      <c r="G245" s="10"/>
    </row>
    <row r="246" spans="1:7" ht="12.75">
      <c r="A246" s="10"/>
      <c r="B246" s="54"/>
      <c r="C246" s="10"/>
      <c r="D246" s="10"/>
      <c r="E246" s="10"/>
      <c r="F246" s="10"/>
      <c r="G246" s="10"/>
    </row>
    <row r="247" spans="1:7" ht="12.75">
      <c r="A247" s="10"/>
      <c r="B247" s="54"/>
      <c r="C247" s="10"/>
      <c r="D247" s="10"/>
      <c r="E247" s="10"/>
      <c r="F247" s="10"/>
      <c r="G247" s="10"/>
    </row>
    <row r="248" spans="1:7" ht="12.75">
      <c r="A248" s="10"/>
      <c r="B248" s="54"/>
      <c r="C248" s="10"/>
      <c r="D248" s="10"/>
      <c r="E248" s="10"/>
      <c r="F248" s="10"/>
      <c r="G248" s="10"/>
    </row>
    <row r="249" spans="1:7" ht="12.75">
      <c r="A249" s="10"/>
      <c r="B249" s="54"/>
      <c r="C249" s="10"/>
      <c r="D249" s="10"/>
      <c r="E249" s="10"/>
      <c r="F249" s="10"/>
      <c r="G249" s="10"/>
    </row>
    <row r="250" spans="1:7" ht="12.75">
      <c r="A250" s="10"/>
      <c r="B250" s="54"/>
      <c r="C250" s="10"/>
      <c r="D250" s="10"/>
      <c r="E250" s="10"/>
      <c r="F250" s="10"/>
      <c r="G250" s="10"/>
    </row>
    <row r="251" spans="1:7" ht="12.75">
      <c r="A251" s="10"/>
      <c r="B251" s="54"/>
      <c r="C251" s="10"/>
      <c r="D251" s="10"/>
      <c r="E251" s="10"/>
      <c r="F251" s="10"/>
      <c r="G251" s="10"/>
    </row>
    <row r="252" spans="1:7" ht="12.75">
      <c r="A252" s="10"/>
      <c r="B252" s="54"/>
      <c r="C252" s="10"/>
      <c r="D252" s="10"/>
      <c r="E252" s="10"/>
      <c r="F252" s="10"/>
      <c r="G252" s="10"/>
    </row>
    <row r="253" spans="1:7" ht="12.75">
      <c r="A253" s="10"/>
      <c r="B253" s="54"/>
      <c r="C253" s="10"/>
      <c r="D253" s="10"/>
      <c r="E253" s="10"/>
      <c r="F253" s="10"/>
      <c r="G253" s="10"/>
    </row>
    <row r="254" spans="1:7" ht="12.75">
      <c r="A254" s="10"/>
      <c r="B254" s="54"/>
      <c r="C254" s="10"/>
      <c r="D254" s="10"/>
      <c r="E254" s="10"/>
      <c r="F254" s="10"/>
      <c r="G254" s="10"/>
    </row>
    <row r="255" spans="1:7" ht="12.75">
      <c r="A255" s="10"/>
      <c r="B255" s="54"/>
      <c r="C255" s="10"/>
      <c r="D255" s="10"/>
      <c r="E255" s="10"/>
      <c r="F255" s="10"/>
      <c r="G255" s="10"/>
    </row>
    <row r="256" spans="1:7" ht="12.75">
      <c r="A256" s="10"/>
      <c r="B256" s="54"/>
      <c r="C256" s="10"/>
      <c r="D256" s="10"/>
      <c r="E256" s="10"/>
      <c r="F256" s="10"/>
      <c r="G256" s="10"/>
    </row>
    <row r="257" spans="1:7" ht="12.75">
      <c r="A257" s="10"/>
      <c r="B257" s="54"/>
      <c r="C257" s="10"/>
      <c r="D257" s="10"/>
      <c r="E257" s="10"/>
      <c r="F257" s="10"/>
      <c r="G257" s="10"/>
    </row>
    <row r="258" spans="1:7" ht="12.75">
      <c r="A258" s="10"/>
      <c r="B258" s="54"/>
      <c r="C258" s="10"/>
      <c r="D258" s="10"/>
      <c r="E258" s="10"/>
      <c r="F258" s="10"/>
      <c r="G258" s="10"/>
    </row>
    <row r="259" spans="1:7" ht="12.75">
      <c r="A259" s="10"/>
      <c r="B259" s="54"/>
      <c r="C259" s="10"/>
      <c r="D259" s="10"/>
      <c r="E259" s="10"/>
      <c r="F259" s="10"/>
      <c r="G259" s="10"/>
    </row>
    <row r="260" spans="1:7" ht="12.75">
      <c r="A260" s="10"/>
      <c r="B260" s="54"/>
      <c r="C260" s="10"/>
      <c r="D260" s="10"/>
      <c r="E260" s="10"/>
      <c r="F260" s="10"/>
      <c r="G260" s="10"/>
    </row>
    <row r="261" spans="1:7" ht="12.75">
      <c r="A261" s="10"/>
      <c r="B261" s="54"/>
      <c r="C261" s="10"/>
      <c r="D261" s="10"/>
      <c r="E261" s="10"/>
      <c r="F261" s="10"/>
      <c r="G261" s="10"/>
    </row>
    <row r="262" spans="1:7" ht="12.75">
      <c r="A262" s="10"/>
      <c r="B262" s="54"/>
      <c r="C262" s="10"/>
      <c r="D262" s="10"/>
      <c r="E262" s="10"/>
      <c r="F262" s="10"/>
      <c r="G262" s="10"/>
    </row>
    <row r="263" spans="1:7" ht="12.75">
      <c r="A263" s="10"/>
      <c r="B263" s="54"/>
      <c r="C263" s="10"/>
      <c r="D263" s="10"/>
      <c r="E263" s="10"/>
      <c r="F263" s="10"/>
      <c r="G263" s="10"/>
    </row>
    <row r="264" spans="1:7" ht="12.75">
      <c r="A264" s="10"/>
      <c r="B264" s="54"/>
      <c r="C264" s="10"/>
      <c r="D264" s="10"/>
      <c r="E264" s="10"/>
      <c r="F264" s="10"/>
      <c r="G264" s="10"/>
    </row>
    <row r="265" spans="1:7" ht="12.75">
      <c r="A265" s="10"/>
      <c r="B265" s="54"/>
      <c r="C265" s="10"/>
      <c r="D265" s="10"/>
      <c r="E265" s="10"/>
      <c r="F265" s="10"/>
      <c r="G265" s="10"/>
    </row>
    <row r="266" spans="1:7" ht="12.75">
      <c r="A266" s="10"/>
      <c r="B266" s="54"/>
      <c r="C266" s="10"/>
      <c r="D266" s="10"/>
      <c r="E266" s="10"/>
      <c r="F266" s="10"/>
      <c r="G266" s="10"/>
    </row>
    <row r="267" spans="1:7" ht="12.75">
      <c r="A267" s="10"/>
      <c r="B267" s="54"/>
      <c r="C267" s="10"/>
      <c r="D267" s="10"/>
      <c r="E267" s="10"/>
      <c r="F267" s="10"/>
      <c r="G267" s="10"/>
    </row>
    <row r="268" spans="1:7" ht="12.75">
      <c r="A268" s="10"/>
      <c r="B268" s="54"/>
      <c r="C268" s="10"/>
      <c r="D268" s="10"/>
      <c r="E268" s="10"/>
      <c r="F268" s="10"/>
      <c r="G268" s="10"/>
    </row>
    <row r="269" spans="1:7" ht="12.75">
      <c r="A269" s="10"/>
      <c r="B269" s="54"/>
      <c r="C269" s="10"/>
      <c r="D269" s="10"/>
      <c r="E269" s="10"/>
      <c r="F269" s="10"/>
      <c r="G269" s="10"/>
    </row>
    <row r="270" spans="1:7" ht="12.75">
      <c r="A270" s="10"/>
      <c r="B270" s="54"/>
      <c r="C270" s="10"/>
      <c r="D270" s="10"/>
      <c r="E270" s="10"/>
      <c r="F270" s="10"/>
      <c r="G270" s="10"/>
    </row>
    <row r="271" spans="1:7" ht="12.75">
      <c r="A271" s="10"/>
      <c r="B271" s="54"/>
      <c r="C271" s="10"/>
      <c r="D271" s="10"/>
      <c r="E271" s="10"/>
      <c r="F271" s="10"/>
      <c r="G271" s="10"/>
    </row>
    <row r="272" spans="1:7" ht="12.75">
      <c r="A272" s="10"/>
      <c r="B272" s="54"/>
      <c r="C272" s="10"/>
      <c r="D272" s="10"/>
      <c r="E272" s="10"/>
      <c r="F272" s="10"/>
      <c r="G272" s="10"/>
    </row>
    <row r="273" spans="1:7" ht="12.75">
      <c r="A273" s="10"/>
      <c r="B273" s="54"/>
      <c r="C273" s="10"/>
      <c r="D273" s="10"/>
      <c r="E273" s="10"/>
      <c r="F273" s="10"/>
      <c r="G273" s="10"/>
    </row>
    <row r="274" spans="1:7" ht="12.75">
      <c r="A274" s="10"/>
      <c r="B274" s="54"/>
      <c r="C274" s="10"/>
      <c r="D274" s="10"/>
      <c r="E274" s="10"/>
      <c r="F274" s="10"/>
      <c r="G274" s="10"/>
    </row>
    <row r="275" spans="1:7" ht="12.75">
      <c r="A275" s="10"/>
      <c r="B275" s="54"/>
      <c r="C275" s="10"/>
      <c r="D275" s="10"/>
      <c r="E275" s="10"/>
      <c r="F275" s="10"/>
      <c r="G275" s="10"/>
    </row>
    <row r="276" spans="1:7" ht="12.75">
      <c r="A276" s="10"/>
      <c r="B276" s="54"/>
      <c r="C276" s="10"/>
      <c r="D276" s="10"/>
      <c r="E276" s="10"/>
      <c r="F276" s="10"/>
      <c r="G276" s="10"/>
    </row>
    <row r="277" spans="1:7" ht="12.75">
      <c r="A277" s="10"/>
      <c r="B277" s="54"/>
      <c r="C277" s="10"/>
      <c r="D277" s="10"/>
      <c r="E277" s="10"/>
      <c r="F277" s="10"/>
      <c r="G277" s="10"/>
    </row>
    <row r="278" spans="1:7" ht="12.75">
      <c r="A278" s="10"/>
      <c r="B278" s="54"/>
      <c r="C278" s="10"/>
      <c r="D278" s="10"/>
      <c r="E278" s="10"/>
      <c r="F278" s="10"/>
      <c r="G278" s="10"/>
    </row>
    <row r="279" spans="1:7" ht="12.75">
      <c r="A279" s="10"/>
      <c r="B279" s="54"/>
      <c r="C279" s="10"/>
      <c r="D279" s="10"/>
      <c r="E279" s="10"/>
      <c r="F279" s="10"/>
      <c r="G279" s="10"/>
    </row>
    <row r="280" spans="1:7" ht="12.75">
      <c r="A280" s="10"/>
      <c r="B280" s="54"/>
      <c r="C280" s="10"/>
      <c r="D280" s="10"/>
      <c r="E280" s="10"/>
      <c r="F280" s="10"/>
      <c r="G280" s="10"/>
    </row>
    <row r="281" spans="1:7" ht="12.75">
      <c r="A281" s="10"/>
      <c r="B281" s="54"/>
      <c r="C281" s="10"/>
      <c r="D281" s="10"/>
      <c r="E281" s="10"/>
      <c r="F281" s="10"/>
      <c r="G281" s="10"/>
    </row>
    <row r="282" spans="1:7" ht="12.75">
      <c r="A282" s="10"/>
      <c r="B282" s="54"/>
      <c r="C282" s="10"/>
      <c r="D282" s="10"/>
      <c r="E282" s="10"/>
      <c r="F282" s="10"/>
      <c r="G282" s="10"/>
    </row>
    <row r="283" spans="1:7" ht="12.75">
      <c r="A283" s="10"/>
      <c r="B283" s="54"/>
      <c r="C283" s="10"/>
      <c r="D283" s="10"/>
      <c r="E283" s="10"/>
      <c r="F283" s="10"/>
      <c r="G283" s="10"/>
    </row>
    <row r="284" spans="1:7" ht="12.75">
      <c r="A284" s="10"/>
      <c r="B284" s="54"/>
      <c r="C284" s="10"/>
      <c r="D284" s="10"/>
      <c r="E284" s="10"/>
      <c r="F284" s="10"/>
      <c r="G284" s="10"/>
    </row>
    <row r="285" spans="1:7" ht="12.75">
      <c r="A285" s="10"/>
      <c r="B285" s="54"/>
      <c r="C285" s="10"/>
      <c r="D285" s="10"/>
      <c r="E285" s="10"/>
      <c r="F285" s="10"/>
      <c r="G285" s="10"/>
    </row>
    <row r="286" spans="1:7" ht="12.75">
      <c r="A286" s="10"/>
      <c r="B286" s="54"/>
      <c r="C286" s="10"/>
      <c r="D286" s="10"/>
      <c r="E286" s="10"/>
      <c r="F286" s="10"/>
      <c r="G286" s="10"/>
    </row>
    <row r="287" spans="1:7" ht="12.75">
      <c r="A287" s="10"/>
      <c r="B287" s="54"/>
      <c r="C287" s="10"/>
      <c r="D287" s="10"/>
      <c r="E287" s="10"/>
      <c r="F287" s="10"/>
      <c r="G287" s="10"/>
    </row>
    <row r="288" spans="1:7" ht="12.75">
      <c r="A288" s="10"/>
      <c r="B288" s="54"/>
      <c r="C288" s="10"/>
      <c r="D288" s="10"/>
      <c r="E288" s="10"/>
      <c r="F288" s="10"/>
      <c r="G288" s="10"/>
    </row>
    <row r="289" spans="1:7" ht="12.75">
      <c r="A289" s="10"/>
      <c r="B289" s="54"/>
      <c r="C289" s="10"/>
      <c r="D289" s="10"/>
      <c r="E289" s="10"/>
      <c r="F289" s="10"/>
      <c r="G289" s="10"/>
    </row>
    <row r="290" spans="1:7" ht="12.75">
      <c r="A290" s="10"/>
      <c r="B290" s="54"/>
      <c r="C290" s="10"/>
      <c r="D290" s="10"/>
      <c r="E290" s="10"/>
      <c r="F290" s="10"/>
      <c r="G290" s="10"/>
    </row>
    <row r="291" spans="1:7" ht="12.75">
      <c r="A291" s="10"/>
      <c r="B291" s="54"/>
      <c r="C291" s="10"/>
      <c r="D291" s="10"/>
      <c r="E291" s="10"/>
      <c r="F291" s="10"/>
      <c r="G291" s="10"/>
    </row>
    <row r="292" spans="1:7" ht="12.75">
      <c r="A292" s="10"/>
      <c r="B292" s="54"/>
      <c r="C292" s="10"/>
      <c r="D292" s="10"/>
      <c r="E292" s="10"/>
      <c r="F292" s="10"/>
      <c r="G292" s="10"/>
    </row>
    <row r="293" spans="1:7" ht="12.75">
      <c r="A293" s="10"/>
      <c r="B293" s="54"/>
      <c r="C293" s="10"/>
      <c r="D293" s="10"/>
      <c r="E293" s="10"/>
      <c r="F293" s="10"/>
      <c r="G293" s="10"/>
    </row>
    <row r="294" spans="1:7" ht="12.75">
      <c r="A294" s="10"/>
      <c r="B294" s="54"/>
      <c r="C294" s="10"/>
      <c r="D294" s="10"/>
      <c r="E294" s="10"/>
      <c r="F294" s="10"/>
      <c r="G294" s="10"/>
    </row>
    <row r="295" spans="1:7" ht="12.75">
      <c r="A295" s="10"/>
      <c r="B295" s="54"/>
      <c r="C295" s="10"/>
      <c r="D295" s="10"/>
      <c r="E295" s="10"/>
      <c r="F295" s="10"/>
      <c r="G295" s="10"/>
    </row>
    <row r="296" spans="1:7" ht="12.75">
      <c r="A296" s="10"/>
      <c r="B296" s="54"/>
      <c r="C296" s="10"/>
      <c r="D296" s="10"/>
      <c r="E296" s="10"/>
      <c r="F296" s="10"/>
      <c r="G296" s="10"/>
    </row>
    <row r="297" spans="1:7" ht="12.75">
      <c r="A297" s="10"/>
      <c r="B297" s="54"/>
      <c r="C297" s="10"/>
      <c r="D297" s="10"/>
      <c r="E297" s="10"/>
      <c r="F297" s="10"/>
      <c r="G297" s="10"/>
    </row>
    <row r="298" spans="1:7" ht="12.75">
      <c r="A298" s="10"/>
      <c r="B298" s="54"/>
      <c r="C298" s="10"/>
      <c r="D298" s="10"/>
      <c r="E298" s="10"/>
      <c r="F298" s="10"/>
      <c r="G298" s="10"/>
    </row>
    <row r="299" spans="1:7" ht="12.75">
      <c r="A299" s="10"/>
      <c r="B299" s="54"/>
      <c r="C299" s="10"/>
      <c r="D299" s="10"/>
      <c r="E299" s="10"/>
      <c r="F299" s="10"/>
      <c r="G299" s="10"/>
    </row>
    <row r="300" spans="1:7" ht="12.75">
      <c r="A300" s="10"/>
      <c r="B300" s="54"/>
      <c r="C300" s="10"/>
      <c r="D300" s="10"/>
      <c r="E300" s="10"/>
      <c r="F300" s="10"/>
      <c r="G300" s="10"/>
    </row>
    <row r="301" spans="1:7" ht="12.75">
      <c r="A301" s="10"/>
      <c r="B301" s="54"/>
      <c r="C301" s="10"/>
      <c r="D301" s="10"/>
      <c r="E301" s="10"/>
      <c r="F301" s="10"/>
      <c r="G301" s="10"/>
    </row>
    <row r="302" spans="1:7" ht="12.75">
      <c r="A302" s="10"/>
      <c r="B302" s="54"/>
      <c r="C302" s="10"/>
      <c r="D302" s="10"/>
      <c r="E302" s="10"/>
      <c r="F302" s="10"/>
      <c r="G302" s="10"/>
    </row>
    <row r="303" spans="1:7" ht="12.75">
      <c r="A303" s="10"/>
      <c r="B303" s="54"/>
      <c r="C303" s="10"/>
      <c r="D303" s="10"/>
      <c r="E303" s="10"/>
      <c r="F303" s="10"/>
      <c r="G303" s="10"/>
    </row>
    <row r="304" spans="1:7" ht="12.75">
      <c r="A304" s="10"/>
      <c r="B304" s="54"/>
      <c r="C304" s="10"/>
      <c r="D304" s="10"/>
      <c r="E304" s="10"/>
      <c r="F304" s="10"/>
      <c r="G304" s="10"/>
    </row>
    <row r="305" spans="1:7" ht="12.75">
      <c r="A305" s="10"/>
      <c r="B305" s="54"/>
      <c r="C305" s="10"/>
      <c r="D305" s="10"/>
      <c r="E305" s="10"/>
      <c r="F305" s="10"/>
      <c r="G305" s="10"/>
    </row>
    <row r="306" spans="1:7" ht="12.75">
      <c r="A306" s="10"/>
      <c r="B306" s="54"/>
      <c r="C306" s="10"/>
      <c r="D306" s="10"/>
      <c r="E306" s="10"/>
      <c r="F306" s="10"/>
      <c r="G306" s="10"/>
    </row>
    <row r="307" spans="1:7" ht="12.75">
      <c r="A307" s="10"/>
      <c r="B307" s="54"/>
      <c r="C307" s="10"/>
      <c r="D307" s="10"/>
      <c r="E307" s="10"/>
      <c r="F307" s="10"/>
      <c r="G307" s="10"/>
    </row>
    <row r="308" spans="1:7" ht="12.75">
      <c r="A308" s="10"/>
      <c r="B308" s="54"/>
      <c r="C308" s="10"/>
      <c r="D308" s="10"/>
      <c r="E308" s="10"/>
      <c r="F308" s="10"/>
      <c r="G308" s="10"/>
    </row>
    <row r="309" spans="1:7" ht="12.75">
      <c r="A309" s="10"/>
      <c r="B309" s="54"/>
      <c r="C309" s="10"/>
      <c r="D309" s="10"/>
      <c r="E309" s="10"/>
      <c r="F309" s="10"/>
      <c r="G309" s="10"/>
    </row>
    <row r="310" spans="1:7" ht="12.75">
      <c r="A310" s="10"/>
      <c r="B310" s="54"/>
      <c r="C310" s="10"/>
      <c r="D310" s="10"/>
      <c r="E310" s="10"/>
      <c r="F310" s="10"/>
      <c r="G310" s="10"/>
    </row>
    <row r="311" spans="1:7" ht="12.75">
      <c r="A311" s="10"/>
      <c r="B311" s="54"/>
      <c r="C311" s="10"/>
      <c r="D311" s="10"/>
      <c r="E311" s="10"/>
      <c r="F311" s="10"/>
      <c r="G311" s="10"/>
    </row>
    <row r="312" spans="1:7" ht="12.75">
      <c r="A312" s="10"/>
      <c r="B312" s="54"/>
      <c r="C312" s="10"/>
      <c r="D312" s="10"/>
      <c r="E312" s="10"/>
      <c r="F312" s="10"/>
      <c r="G312" s="10"/>
    </row>
    <row r="313" spans="1:7" ht="12.75">
      <c r="A313" s="10"/>
      <c r="B313" s="54"/>
      <c r="C313" s="10"/>
      <c r="D313" s="10"/>
      <c r="E313" s="10"/>
      <c r="F313" s="10"/>
      <c r="G313" s="10"/>
    </row>
    <row r="314" spans="1:7" ht="12.75">
      <c r="A314" s="10"/>
      <c r="B314" s="54"/>
      <c r="C314" s="10"/>
      <c r="D314" s="10"/>
      <c r="E314" s="10"/>
      <c r="F314" s="10"/>
      <c r="G314" s="10"/>
    </row>
    <row r="315" spans="1:7" ht="12.75">
      <c r="A315" s="10"/>
      <c r="B315" s="54"/>
      <c r="C315" s="10"/>
      <c r="D315" s="10"/>
      <c r="E315" s="10"/>
      <c r="F315" s="10"/>
      <c r="G315" s="10"/>
    </row>
    <row r="316" spans="1:7" ht="12.75">
      <c r="A316" s="10"/>
      <c r="B316" s="54"/>
      <c r="C316" s="10"/>
      <c r="D316" s="10"/>
      <c r="E316" s="10"/>
      <c r="F316" s="10"/>
      <c r="G316" s="10"/>
    </row>
    <row r="317" spans="1:7" ht="12.75">
      <c r="A317" s="10"/>
      <c r="B317" s="54"/>
      <c r="C317" s="10"/>
      <c r="D317" s="10"/>
      <c r="E317" s="10"/>
      <c r="F317" s="10"/>
      <c r="G317" s="10"/>
    </row>
  </sheetData>
  <printOptions gridLines="1" horizontalCentered="1"/>
  <pageMargins left="0.15748031496062992" right="0.15748031496062992" top="1.7716535433070868" bottom="0.2362204724409449" header="1.141732283464567" footer="0"/>
  <pageSetup horizontalDpi="600" verticalDpi="600" orientation="portrait" paperSize="9" scale="70" r:id="rId1"/>
  <headerFooter alignWithMargins="0">
    <oddHeader>&amp;C&amp;"Arial,Grassetto"&amp;12
 INTERVENTI CON LAVORI AGGIUDICATI - QUANTIFICAZIONE DEFINITIVA CONTRIBUTO
&amp;R&amp;"Arial,Grassetto"&amp;11&amp;UALLEGATO  1&amp;"Arial,Normale"&amp;10&amp;U
&amp;"Arial,Grassetto"&amp;12(importi in  lire)</oddHeader>
  </headerFooter>
  <rowBreaks count="1" manualBreakCount="1">
    <brk id="14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F52" sqref="F52"/>
    </sheetView>
  </sheetViews>
  <sheetFormatPr defaultColWidth="9.140625" defaultRowHeight="12.75"/>
  <cols>
    <col min="1" max="1" width="25.28125" style="166" customWidth="1"/>
    <col min="2" max="2" width="13.140625" style="176" customWidth="1"/>
    <col min="3" max="3" width="13.00390625" style="176" customWidth="1"/>
    <col min="4" max="6" width="12.8515625" style="176" customWidth="1"/>
    <col min="7" max="7" width="13.7109375" style="176" customWidth="1"/>
    <col min="8" max="8" width="14.8515625" style="176" customWidth="1"/>
    <col min="9" max="9" width="13.7109375" style="176" customWidth="1"/>
    <col min="10" max="10" width="14.8515625" style="176" customWidth="1"/>
  </cols>
  <sheetData>
    <row r="1" spans="1:10" s="154" customFormat="1" ht="12.75">
      <c r="A1" s="151"/>
      <c r="B1" s="152"/>
      <c r="C1" s="153" t="s">
        <v>129</v>
      </c>
      <c r="D1" s="153"/>
      <c r="E1" s="153"/>
      <c r="F1" s="153"/>
      <c r="G1" s="153"/>
      <c r="H1" s="153"/>
      <c r="I1" s="153"/>
      <c r="J1" s="153"/>
    </row>
    <row r="2" spans="1:10" s="154" customFormat="1" ht="12.75">
      <c r="A2" s="155"/>
      <c r="B2" s="156" t="s">
        <v>130</v>
      </c>
      <c r="C2" s="153" t="s">
        <v>131</v>
      </c>
      <c r="D2" s="153"/>
      <c r="E2" s="153" t="s">
        <v>132</v>
      </c>
      <c r="F2" s="153"/>
      <c r="G2" s="153" t="s">
        <v>133</v>
      </c>
      <c r="H2" s="153"/>
      <c r="I2" s="153" t="s">
        <v>134</v>
      </c>
      <c r="J2" s="153"/>
    </row>
    <row r="3" spans="1:10" s="154" customFormat="1" ht="38.25">
      <c r="A3" s="157" t="s">
        <v>109</v>
      </c>
      <c r="B3" s="158" t="s">
        <v>135</v>
      </c>
      <c r="C3" s="159" t="s">
        <v>136</v>
      </c>
      <c r="D3" s="159" t="s">
        <v>137</v>
      </c>
      <c r="E3" s="159" t="s">
        <v>136</v>
      </c>
      <c r="F3" s="159" t="s">
        <v>137</v>
      </c>
      <c r="G3" s="159" t="s">
        <v>136</v>
      </c>
      <c r="H3" s="159" t="s">
        <v>137</v>
      </c>
      <c r="I3" s="159" t="s">
        <v>136</v>
      </c>
      <c r="J3" s="159" t="s">
        <v>138</v>
      </c>
    </row>
    <row r="4" spans="1:10" s="154" customFormat="1" ht="12.75">
      <c r="A4" s="160"/>
      <c r="B4" s="161"/>
      <c r="C4" s="162"/>
      <c r="D4" s="162"/>
      <c r="E4" s="162"/>
      <c r="F4" s="162"/>
      <c r="G4" s="162"/>
      <c r="H4" s="162"/>
      <c r="I4" s="162"/>
      <c r="J4" s="162"/>
    </row>
    <row r="5" spans="1:10" s="154" customFormat="1" ht="12.75">
      <c r="A5" s="163"/>
      <c r="B5" s="164"/>
      <c r="C5" s="165"/>
      <c r="D5" s="165"/>
      <c r="E5" s="165"/>
      <c r="F5" s="165"/>
      <c r="G5" s="165"/>
      <c r="H5" s="165"/>
      <c r="I5" s="165"/>
      <c r="J5" s="165"/>
    </row>
    <row r="6" spans="2:10" ht="12.75"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167" t="s">
        <v>139</v>
      </c>
      <c r="B7" s="51"/>
      <c r="C7" s="51"/>
      <c r="D7" s="51"/>
      <c r="E7" s="51"/>
      <c r="F7" s="51"/>
      <c r="G7" s="51"/>
      <c r="H7" s="51"/>
      <c r="I7" s="51"/>
      <c r="J7" s="51"/>
    </row>
    <row r="8" spans="2:10" ht="12.75"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168" t="s">
        <v>140</v>
      </c>
      <c r="B9" s="169">
        <v>395000</v>
      </c>
      <c r="C9" s="169"/>
      <c r="D9" s="169"/>
      <c r="E9" s="169">
        <v>14458</v>
      </c>
      <c r="F9" s="169">
        <v>233987</v>
      </c>
      <c r="G9" s="169"/>
      <c r="H9" s="169"/>
      <c r="I9" s="169">
        <v>277</v>
      </c>
      <c r="J9" s="169">
        <v>4476</v>
      </c>
    </row>
    <row r="10" spans="2:10" ht="12.75"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ht="38.25">
      <c r="A11" s="168" t="s">
        <v>141</v>
      </c>
      <c r="B11" s="170">
        <v>143000</v>
      </c>
      <c r="C11" s="170">
        <v>4471</v>
      </c>
      <c r="D11" s="170">
        <v>70000</v>
      </c>
      <c r="E11" s="170"/>
      <c r="F11" s="170"/>
      <c r="G11" s="170"/>
      <c r="H11" s="170"/>
      <c r="I11" s="170"/>
      <c r="J11" s="170"/>
    </row>
    <row r="12" spans="2:10" ht="12.75"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13.5" thickBot="1">
      <c r="A13" s="171" t="s">
        <v>142</v>
      </c>
      <c r="B13" s="172">
        <f>SUM(B9:B11)</f>
        <v>538000</v>
      </c>
      <c r="C13" s="173">
        <f aca="true" t="shared" si="0" ref="C13:J13">SUM(C9:C11)</f>
        <v>4471</v>
      </c>
      <c r="D13" s="173">
        <f t="shared" si="0"/>
        <v>70000</v>
      </c>
      <c r="E13" s="173">
        <f t="shared" si="0"/>
        <v>14458</v>
      </c>
      <c r="F13" s="173">
        <f t="shared" si="0"/>
        <v>233987</v>
      </c>
      <c r="G13" s="173"/>
      <c r="H13" s="173"/>
      <c r="I13" s="173">
        <f t="shared" si="0"/>
        <v>277</v>
      </c>
      <c r="J13" s="173">
        <f t="shared" si="0"/>
        <v>4476</v>
      </c>
    </row>
    <row r="14" spans="2:10" ht="13.5" thickTop="1">
      <c r="B14" s="169"/>
      <c r="C14" s="169"/>
      <c r="D14" s="169"/>
      <c r="E14" s="169"/>
      <c r="F14" s="169"/>
      <c r="G14" s="169"/>
      <c r="H14" s="169"/>
      <c r="I14" s="169"/>
      <c r="J14" s="169"/>
    </row>
    <row r="15" spans="2:10" ht="12.75">
      <c r="B15" s="169"/>
      <c r="C15" s="169"/>
      <c r="D15" s="169"/>
      <c r="E15" s="169"/>
      <c r="F15" s="169"/>
      <c r="G15" s="169"/>
      <c r="H15" s="169"/>
      <c r="I15" s="169"/>
      <c r="J15" s="169"/>
    </row>
    <row r="16" spans="2:10" ht="12.75"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ht="12.75">
      <c r="A17" s="167" t="s">
        <v>143</v>
      </c>
      <c r="B17" s="169"/>
      <c r="C17" s="169"/>
      <c r="D17" s="169"/>
      <c r="E17" s="169"/>
      <c r="F17" s="169"/>
      <c r="G17" s="169"/>
      <c r="H17" s="169"/>
      <c r="I17" s="169"/>
      <c r="J17" s="169"/>
    </row>
    <row r="18" spans="2:10" ht="12.75"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ht="25.5">
      <c r="A19" s="168" t="s">
        <v>144</v>
      </c>
      <c r="B19" s="169">
        <v>368960</v>
      </c>
      <c r="C19" s="169">
        <v>945.59</v>
      </c>
      <c r="D19" s="174">
        <v>13008</v>
      </c>
      <c r="E19" s="169"/>
      <c r="F19" s="169"/>
      <c r="G19" s="169">
        <v>14458</v>
      </c>
      <c r="H19" s="174">
        <v>204451</v>
      </c>
      <c r="I19" s="169">
        <v>277</v>
      </c>
      <c r="J19" s="174">
        <v>3917</v>
      </c>
    </row>
    <row r="20" spans="2:10" ht="12.75">
      <c r="B20" s="169"/>
      <c r="C20" s="169"/>
      <c r="D20" s="169"/>
      <c r="E20" s="169"/>
      <c r="F20" s="169"/>
      <c r="G20" s="169"/>
      <c r="H20" s="169"/>
      <c r="I20" s="169"/>
      <c r="J20" s="169"/>
    </row>
    <row r="21" spans="2:10" ht="12.75"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ht="12.75">
      <c r="A22" s="171" t="s">
        <v>145</v>
      </c>
      <c r="B22" s="169">
        <f>B19/1936.27</f>
        <v>190.55193748805695</v>
      </c>
      <c r="C22" s="169">
        <f aca="true" t="shared" si="1" ref="C22:J22">C19/1936.27</f>
        <v>0.48835647921002756</v>
      </c>
      <c r="D22" s="169">
        <f t="shared" si="1"/>
        <v>6.718071343356041</v>
      </c>
      <c r="E22" s="169"/>
      <c r="F22" s="169"/>
      <c r="G22" s="169">
        <f t="shared" si="1"/>
        <v>7.466933847035795</v>
      </c>
      <c r="H22" s="169">
        <f t="shared" si="1"/>
        <v>105.5901294757446</v>
      </c>
      <c r="I22" s="169">
        <f t="shared" si="1"/>
        <v>0.14305856104778775</v>
      </c>
      <c r="J22" s="169">
        <f t="shared" si="1"/>
        <v>2.0229616737335188</v>
      </c>
    </row>
    <row r="23" spans="2:10" ht="12.75"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ht="12.75">
      <c r="A24" s="42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2.75">
      <c r="A25" s="10"/>
      <c r="B25" s="10"/>
      <c r="C25" s="175"/>
      <c r="D25" s="175"/>
      <c r="E25" s="175"/>
      <c r="F25" s="175"/>
      <c r="G25" s="175"/>
      <c r="H25" s="175"/>
      <c r="I25" s="175"/>
      <c r="J25" s="175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</sheetData>
  <printOptions gridLines="1" horizontalCentered="1"/>
  <pageMargins left="0.1968503937007874" right="0.1968503937007874" top="1.4960629921259843" bottom="0.984251968503937" header="0.5118110236220472" footer="0.5118110236220472"/>
  <pageSetup horizontalDpi="300" verticalDpi="300" orientation="landscape" paperSize="9" scale="95" r:id="rId1"/>
  <headerFooter alignWithMargins="0">
    <oddHeader>&amp;L&amp;"Arial,Grassetto"&amp;12COMITATO INTERMINISTERIALE PER LA
      PROGRAMMAZIONE ECONOMICA&amp;C&amp;"Arial,Grassetto"
VARIANTE INTERVENTO DI BOLOGNA&amp;R
&amp;"Arial,Grassetto"&amp;11&amp;UALLEGATO 2
&amp;U(importi in milioni di lire)</oddHeader>
    <oddFooter>&amp;L&amp;F - foglio "&amp;A"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9"/>
  <sheetViews>
    <sheetView workbookViewId="0" topLeftCell="A1">
      <selection activeCell="F54" sqref="F54"/>
    </sheetView>
  </sheetViews>
  <sheetFormatPr defaultColWidth="9.140625" defaultRowHeight="12.75"/>
  <cols>
    <col min="1" max="1" width="21.7109375" style="382" customWidth="1"/>
    <col min="2" max="2" width="10.421875" style="383" customWidth="1"/>
    <col min="3" max="3" width="11.28125" style="375" customWidth="1"/>
    <col min="4" max="4" width="13.57421875" style="381" customWidth="1"/>
    <col min="5" max="5" width="12.421875" style="373" customWidth="1"/>
    <col min="6" max="6" width="12.421875" style="359" customWidth="1"/>
    <col min="7" max="7" width="13.421875" style="380" customWidth="1"/>
    <col min="8" max="8" width="15.00390625" style="379" customWidth="1"/>
    <col min="9" max="9" width="13.421875" style="364" customWidth="1"/>
    <col min="10" max="10" width="14.140625" style="379" customWidth="1"/>
    <col min="11" max="11" width="13.7109375" style="364" customWidth="1"/>
    <col min="12" max="12" width="14.7109375" style="323" customWidth="1"/>
    <col min="13" max="13" width="14.57421875" style="379" customWidth="1"/>
    <col min="14" max="16384" width="9.140625" style="373" customWidth="1"/>
  </cols>
  <sheetData>
    <row r="1" spans="1:13" s="277" customFormat="1" ht="12">
      <c r="A1" s="269"/>
      <c r="B1" s="270" t="s">
        <v>198</v>
      </c>
      <c r="C1" s="271"/>
      <c r="D1" s="272"/>
      <c r="E1" s="273"/>
      <c r="F1" s="271"/>
      <c r="G1" s="274"/>
      <c r="H1" s="244" t="s">
        <v>199</v>
      </c>
      <c r="I1" s="275"/>
      <c r="J1" s="244"/>
      <c r="K1" s="275"/>
      <c r="L1" s="276"/>
      <c r="M1" s="244"/>
    </row>
    <row r="2" spans="1:13" s="287" customFormat="1" ht="12.75">
      <c r="A2" s="176"/>
      <c r="B2" s="278"/>
      <c r="C2" s="176"/>
      <c r="D2" s="279" t="s">
        <v>111</v>
      </c>
      <c r="E2" s="280" t="s">
        <v>112</v>
      </c>
      <c r="F2" s="281" t="s">
        <v>200</v>
      </c>
      <c r="G2" s="282" t="s">
        <v>200</v>
      </c>
      <c r="H2" s="283" t="s">
        <v>201</v>
      </c>
      <c r="I2" s="284"/>
      <c r="J2" s="283" t="s">
        <v>202</v>
      </c>
      <c r="K2" s="284"/>
      <c r="L2" s="285" t="s">
        <v>203</v>
      </c>
      <c r="M2" s="286"/>
    </row>
    <row r="3" spans="1:13" s="287" customFormat="1" ht="12.75">
      <c r="A3" s="184" t="s">
        <v>204</v>
      </c>
      <c r="B3" s="280" t="s">
        <v>205</v>
      </c>
      <c r="C3" s="288" t="s">
        <v>130</v>
      </c>
      <c r="D3" s="289" t="s">
        <v>206</v>
      </c>
      <c r="E3" s="280" t="s">
        <v>207</v>
      </c>
      <c r="F3" s="290" t="s">
        <v>208</v>
      </c>
      <c r="G3" s="291" t="s">
        <v>209</v>
      </c>
      <c r="H3" s="51"/>
      <c r="I3" s="51"/>
      <c r="J3" s="51"/>
      <c r="K3" s="51"/>
      <c r="L3" s="292"/>
      <c r="M3" s="293"/>
    </row>
    <row r="4" spans="1:13" s="58" customFormat="1" ht="12.75">
      <c r="A4" s="294" t="s">
        <v>109</v>
      </c>
      <c r="B4" s="295" t="s">
        <v>210</v>
      </c>
      <c r="C4" s="296" t="s">
        <v>211</v>
      </c>
      <c r="D4" s="297" t="s">
        <v>212</v>
      </c>
      <c r="E4" s="298">
        <v>0.6</v>
      </c>
      <c r="F4" s="299" t="s">
        <v>213</v>
      </c>
      <c r="G4" s="300" t="s">
        <v>213</v>
      </c>
      <c r="H4" s="301" t="s">
        <v>112</v>
      </c>
      <c r="I4" s="302" t="s">
        <v>214</v>
      </c>
      <c r="J4" s="301" t="s">
        <v>112</v>
      </c>
      <c r="K4" s="301" t="s">
        <v>214</v>
      </c>
      <c r="L4" s="301" t="s">
        <v>112</v>
      </c>
      <c r="M4" s="301" t="s">
        <v>214</v>
      </c>
    </row>
    <row r="5" spans="1:42" s="308" customFormat="1" ht="12.75">
      <c r="A5" s="303"/>
      <c r="B5" s="297" t="s">
        <v>215</v>
      </c>
      <c r="C5" s="176"/>
      <c r="D5" s="304" t="s">
        <v>216</v>
      </c>
      <c r="E5" s="304"/>
      <c r="F5" s="304" t="s">
        <v>217</v>
      </c>
      <c r="G5" s="305" t="s">
        <v>217</v>
      </c>
      <c r="H5" s="293" t="s">
        <v>207</v>
      </c>
      <c r="I5" s="306" t="s">
        <v>217</v>
      </c>
      <c r="J5" s="293" t="s">
        <v>207</v>
      </c>
      <c r="K5" s="306" t="s">
        <v>217</v>
      </c>
      <c r="L5" s="293" t="s">
        <v>207</v>
      </c>
      <c r="M5" s="306" t="s">
        <v>217</v>
      </c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</row>
    <row r="6" spans="2:42" s="309" customFormat="1" ht="12.75">
      <c r="B6" s="310"/>
      <c r="C6" s="310" t="s">
        <v>156</v>
      </c>
      <c r="D6" s="311" t="s">
        <v>161</v>
      </c>
      <c r="E6" s="311" t="s">
        <v>218</v>
      </c>
      <c r="F6" s="310" t="s">
        <v>219</v>
      </c>
      <c r="G6" s="312" t="s">
        <v>220</v>
      </c>
      <c r="H6" s="311" t="s">
        <v>221</v>
      </c>
      <c r="I6" s="310" t="s">
        <v>222</v>
      </c>
      <c r="J6" s="311" t="s">
        <v>223</v>
      </c>
      <c r="K6" s="310" t="s">
        <v>224</v>
      </c>
      <c r="L6" s="313" t="s">
        <v>225</v>
      </c>
      <c r="M6" s="311" t="s">
        <v>226</v>
      </c>
      <c r="N6" s="314"/>
      <c r="O6" s="314"/>
      <c r="P6" s="314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</row>
    <row r="7" spans="2:42" s="316" customFormat="1" ht="12.75">
      <c r="B7" s="317"/>
      <c r="C7" s="317"/>
      <c r="D7" s="318"/>
      <c r="E7" s="318"/>
      <c r="F7" s="317"/>
      <c r="G7" s="319"/>
      <c r="H7" s="318"/>
      <c r="I7" s="317"/>
      <c r="J7" s="318"/>
      <c r="K7" s="317"/>
      <c r="L7" s="320"/>
      <c r="M7" s="318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</row>
    <row r="8" spans="1:42" s="328" customFormat="1" ht="12.75">
      <c r="A8" s="2"/>
      <c r="B8" s="321"/>
      <c r="C8" s="322"/>
      <c r="D8" s="323"/>
      <c r="E8" s="324"/>
      <c r="F8" s="325"/>
      <c r="G8" s="326"/>
      <c r="H8" s="324"/>
      <c r="I8" s="325"/>
      <c r="J8" s="324"/>
      <c r="K8" s="325"/>
      <c r="L8" s="323"/>
      <c r="M8" s="324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</row>
    <row r="9" spans="1:42" s="205" customFormat="1" ht="12.75">
      <c r="A9" s="329" t="s">
        <v>30</v>
      </c>
      <c r="B9" s="330"/>
      <c r="C9" s="331"/>
      <c r="D9" s="332"/>
      <c r="E9" s="324"/>
      <c r="F9" s="333"/>
      <c r="G9" s="326"/>
      <c r="H9" s="324"/>
      <c r="I9" s="333"/>
      <c r="J9" s="324"/>
      <c r="K9" s="333"/>
      <c r="L9" s="332"/>
      <c r="M9" s="32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</row>
    <row r="10" spans="1:42" s="205" customFormat="1" ht="25.5">
      <c r="A10" s="3" t="s">
        <v>41</v>
      </c>
      <c r="B10" s="330" t="s">
        <v>227</v>
      </c>
      <c r="C10" s="331">
        <v>238200</v>
      </c>
      <c r="D10" s="332">
        <v>247526</v>
      </c>
      <c r="E10" s="324">
        <v>142920</v>
      </c>
      <c r="F10" s="333"/>
      <c r="G10" s="335">
        <v>8831</v>
      </c>
      <c r="H10" s="324"/>
      <c r="I10" s="333"/>
      <c r="J10" s="324">
        <v>94130000000</v>
      </c>
      <c r="K10" s="333">
        <v>5987190902</v>
      </c>
      <c r="L10" s="332">
        <v>48790000000</v>
      </c>
      <c r="M10" s="324">
        <v>4866504412</v>
      </c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</row>
    <row r="11" spans="1:42" s="205" customFormat="1" ht="12.75">
      <c r="A11" s="3"/>
      <c r="B11" s="330"/>
      <c r="C11" s="331"/>
      <c r="D11" s="332"/>
      <c r="E11" s="324"/>
      <c r="F11" s="333"/>
      <c r="G11" s="335"/>
      <c r="H11" s="324"/>
      <c r="I11" s="333"/>
      <c r="J11" s="324"/>
      <c r="K11" s="333"/>
      <c r="L11" s="332"/>
      <c r="M11" s="32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</row>
    <row r="12" spans="1:42" s="205" customFormat="1" ht="12.75">
      <c r="A12" s="3"/>
      <c r="B12" s="330"/>
      <c r="C12" s="331"/>
      <c r="D12" s="332"/>
      <c r="E12" s="324"/>
      <c r="F12" s="333"/>
      <c r="G12" s="335"/>
      <c r="H12" s="324"/>
      <c r="I12" s="333"/>
      <c r="J12" s="324"/>
      <c r="K12" s="333"/>
      <c r="L12" s="332"/>
      <c r="M12" s="32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</row>
    <row r="13" spans="1:42" s="205" customFormat="1" ht="12.75">
      <c r="A13" s="3" t="s">
        <v>11</v>
      </c>
      <c r="B13" s="330"/>
      <c r="C13" s="331"/>
      <c r="D13" s="332"/>
      <c r="E13" s="324"/>
      <c r="F13" s="333"/>
      <c r="G13" s="335"/>
      <c r="H13" s="324"/>
      <c r="I13" s="333"/>
      <c r="J13" s="324"/>
      <c r="K13" s="333"/>
      <c r="L13" s="332"/>
      <c r="M13" s="32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</row>
    <row r="14" spans="1:42" s="205" customFormat="1" ht="38.25">
      <c r="A14" s="3" t="s">
        <v>228</v>
      </c>
      <c r="B14" s="330" t="s">
        <v>227</v>
      </c>
      <c r="C14" s="331">
        <v>175000</v>
      </c>
      <c r="D14" s="332">
        <v>175000</v>
      </c>
      <c r="E14" s="324">
        <v>105000</v>
      </c>
      <c r="F14" s="333"/>
      <c r="G14" s="335">
        <v>6488</v>
      </c>
      <c r="H14" s="324"/>
      <c r="I14" s="333"/>
      <c r="J14" s="324"/>
      <c r="K14" s="333"/>
      <c r="L14" s="324">
        <v>105000000000</v>
      </c>
      <c r="M14" s="324">
        <v>10473108492</v>
      </c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</row>
    <row r="15" spans="1:42" s="328" customFormat="1" ht="12.75">
      <c r="A15" s="2"/>
      <c r="B15" s="321"/>
      <c r="C15" s="322"/>
      <c r="D15" s="323"/>
      <c r="E15" s="324"/>
      <c r="F15" s="325"/>
      <c r="G15" s="326"/>
      <c r="H15" s="324"/>
      <c r="I15" s="325"/>
      <c r="J15" s="324"/>
      <c r="K15" s="325"/>
      <c r="L15" s="323"/>
      <c r="M15" s="324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</row>
    <row r="16" spans="1:42" s="328" customFormat="1" ht="12.75">
      <c r="A16" s="2"/>
      <c r="B16" s="321"/>
      <c r="C16" s="322"/>
      <c r="D16" s="323"/>
      <c r="E16" s="324"/>
      <c r="F16" s="325"/>
      <c r="G16" s="326"/>
      <c r="H16" s="324"/>
      <c r="I16" s="325"/>
      <c r="J16" s="324"/>
      <c r="K16" s="325"/>
      <c r="L16" s="323"/>
      <c r="M16" s="324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</row>
    <row r="17" spans="1:42" s="205" customFormat="1" ht="12.75">
      <c r="A17" s="3" t="s">
        <v>17</v>
      </c>
      <c r="B17" s="330"/>
      <c r="C17" s="331"/>
      <c r="D17" s="332"/>
      <c r="E17" s="324"/>
      <c r="F17" s="333"/>
      <c r="G17" s="326"/>
      <c r="H17" s="324"/>
      <c r="I17" s="333"/>
      <c r="J17" s="324"/>
      <c r="K17" s="333"/>
      <c r="L17" s="332"/>
      <c r="M17" s="32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</row>
    <row r="18" spans="1:42" s="205" customFormat="1" ht="38.25">
      <c r="A18" s="3" t="s">
        <v>229</v>
      </c>
      <c r="B18" s="330"/>
      <c r="C18" s="331"/>
      <c r="D18" s="332"/>
      <c r="E18" s="324"/>
      <c r="F18" s="333"/>
      <c r="G18" s="326"/>
      <c r="H18" s="324"/>
      <c r="I18" s="333"/>
      <c r="J18" s="324"/>
      <c r="K18" s="333"/>
      <c r="L18" s="332"/>
      <c r="M18" s="32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</row>
    <row r="19" spans="1:42" s="205" customFormat="1" ht="12.75">
      <c r="A19" s="3"/>
      <c r="B19" s="330"/>
      <c r="C19" s="331"/>
      <c r="D19" s="332"/>
      <c r="E19" s="324"/>
      <c r="F19" s="333"/>
      <c r="G19" s="326"/>
      <c r="H19" s="324"/>
      <c r="I19" s="333"/>
      <c r="J19" s="324"/>
      <c r="K19" s="333"/>
      <c r="L19" s="332"/>
      <c r="M19" s="32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</row>
    <row r="20" spans="1:42" s="205" customFormat="1" ht="25.5">
      <c r="A20" s="4" t="s">
        <v>230</v>
      </c>
      <c r="B20" s="330" t="s">
        <v>231</v>
      </c>
      <c r="C20" s="331">
        <v>148710</v>
      </c>
      <c r="D20" s="332">
        <v>143900</v>
      </c>
      <c r="E20" s="324">
        <v>86340</v>
      </c>
      <c r="F20" s="333">
        <v>5515</v>
      </c>
      <c r="G20" s="326"/>
      <c r="H20" s="324">
        <v>66200000000</v>
      </c>
      <c r="I20" s="333">
        <v>4480530166</v>
      </c>
      <c r="J20" s="324"/>
      <c r="K20" s="333"/>
      <c r="L20" s="332">
        <v>20140000000</v>
      </c>
      <c r="M20" s="324">
        <v>2008841952</v>
      </c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</row>
    <row r="21" spans="1:42" s="205" customFormat="1" ht="12.75">
      <c r="A21" s="336"/>
      <c r="B21" s="330"/>
      <c r="C21" s="331"/>
      <c r="D21" s="332"/>
      <c r="E21" s="324"/>
      <c r="F21" s="333"/>
      <c r="G21" s="326"/>
      <c r="H21" s="324"/>
      <c r="I21" s="333"/>
      <c r="J21" s="324"/>
      <c r="K21" s="333"/>
      <c r="L21" s="332"/>
      <c r="M21" s="32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</row>
    <row r="22" spans="1:42" s="205" customFormat="1" ht="12.75">
      <c r="A22" s="337" t="s">
        <v>232</v>
      </c>
      <c r="B22" s="330" t="s">
        <v>233</v>
      </c>
      <c r="C22" s="331">
        <v>65390</v>
      </c>
      <c r="D22" s="332">
        <v>71688</v>
      </c>
      <c r="E22" s="324">
        <v>39234</v>
      </c>
      <c r="F22" s="333">
        <v>3216</v>
      </c>
      <c r="G22" s="326"/>
      <c r="H22" s="324">
        <v>32695000000</v>
      </c>
      <c r="I22" s="333">
        <v>2302128018</v>
      </c>
      <c r="J22" s="324"/>
      <c r="K22" s="333"/>
      <c r="L22" s="332">
        <v>6539000000</v>
      </c>
      <c r="M22" s="324">
        <v>652225300</v>
      </c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</row>
    <row r="23" spans="1:42" s="205" customFormat="1" ht="12.75">
      <c r="A23" s="337"/>
      <c r="B23" s="330"/>
      <c r="C23" s="331"/>
      <c r="D23" s="332"/>
      <c r="E23" s="324"/>
      <c r="F23" s="333"/>
      <c r="G23" s="326"/>
      <c r="H23" s="324"/>
      <c r="I23" s="333"/>
      <c r="J23" s="324"/>
      <c r="K23" s="333"/>
      <c r="L23" s="332"/>
      <c r="M23" s="32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</row>
    <row r="24" spans="1:42" s="205" customFormat="1" ht="12.75">
      <c r="A24" s="3"/>
      <c r="B24" s="330"/>
      <c r="C24" s="338"/>
      <c r="D24" s="339"/>
      <c r="E24" s="340"/>
      <c r="F24" s="341"/>
      <c r="G24" s="342"/>
      <c r="H24" s="340"/>
      <c r="I24" s="341"/>
      <c r="J24" s="340"/>
      <c r="K24" s="341"/>
      <c r="L24" s="339"/>
      <c r="M24" s="340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</row>
    <row r="25" spans="1:42" s="205" customFormat="1" ht="12.75">
      <c r="A25" s="3"/>
      <c r="B25" s="330"/>
      <c r="C25" s="331"/>
      <c r="D25" s="332"/>
      <c r="E25" s="324"/>
      <c r="F25" s="333"/>
      <c r="G25" s="326"/>
      <c r="H25" s="324"/>
      <c r="I25" s="333"/>
      <c r="J25" s="324"/>
      <c r="K25" s="333"/>
      <c r="L25" s="332"/>
      <c r="M25" s="32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</row>
    <row r="26" spans="1:42" s="30" customFormat="1" ht="13.5" thickBot="1">
      <c r="A26" s="343" t="s">
        <v>234</v>
      </c>
      <c r="B26" s="344"/>
      <c r="C26" s="345">
        <f>SUM(C9:C24)</f>
        <v>627300</v>
      </c>
      <c r="D26" s="345">
        <f aca="true" t="shared" si="0" ref="D26:M26">SUM(D9:D24)</f>
        <v>638114</v>
      </c>
      <c r="E26" s="345">
        <f t="shared" si="0"/>
        <v>373494</v>
      </c>
      <c r="F26" s="345">
        <f t="shared" si="0"/>
        <v>8731</v>
      </c>
      <c r="G26" s="346">
        <f t="shared" si="0"/>
        <v>15319</v>
      </c>
      <c r="H26" s="345">
        <f t="shared" si="0"/>
        <v>98895000000</v>
      </c>
      <c r="I26" s="345">
        <f t="shared" si="0"/>
        <v>6782658184</v>
      </c>
      <c r="J26" s="345">
        <f t="shared" si="0"/>
        <v>94130000000</v>
      </c>
      <c r="K26" s="345">
        <f t="shared" si="0"/>
        <v>5987190902</v>
      </c>
      <c r="L26" s="345">
        <f t="shared" si="0"/>
        <v>180469000000</v>
      </c>
      <c r="M26" s="345">
        <f t="shared" si="0"/>
        <v>18000680156</v>
      </c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</row>
    <row r="27" spans="1:42" s="30" customFormat="1" ht="13.5" thickTop="1">
      <c r="A27" s="343"/>
      <c r="B27" s="344"/>
      <c r="C27" s="348"/>
      <c r="D27" s="349"/>
      <c r="E27" s="349"/>
      <c r="F27" s="349"/>
      <c r="G27" s="350"/>
      <c r="H27" s="349"/>
      <c r="I27" s="349"/>
      <c r="J27" s="349"/>
      <c r="K27" s="349"/>
      <c r="L27" s="349"/>
      <c r="M27" s="349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</row>
    <row r="28" spans="1:42" s="30" customFormat="1" ht="13.5" thickBot="1">
      <c r="A28" s="343" t="s">
        <v>235</v>
      </c>
      <c r="B28" s="344"/>
      <c r="C28" s="351">
        <f>C26/1936.27</f>
        <v>323.9734127988349</v>
      </c>
      <c r="D28" s="351">
        <f aca="true" t="shared" si="1" ref="D28:M28">D26/1936.27</f>
        <v>329.55837770558855</v>
      </c>
      <c r="E28" s="351">
        <f t="shared" si="1"/>
        <v>192.89355306852866</v>
      </c>
      <c r="F28" s="351">
        <f t="shared" si="1"/>
        <v>4.509185185950306</v>
      </c>
      <c r="G28" s="352">
        <f t="shared" si="1"/>
        <v>7.911603237151843</v>
      </c>
      <c r="H28" s="351">
        <f t="shared" si="1"/>
        <v>51075005.035454765</v>
      </c>
      <c r="I28" s="351">
        <f t="shared" si="1"/>
        <v>3502950.613292568</v>
      </c>
      <c r="J28" s="351">
        <f t="shared" si="1"/>
        <v>48614087.911293365</v>
      </c>
      <c r="K28" s="351">
        <f t="shared" si="1"/>
        <v>3092126.0475037056</v>
      </c>
      <c r="L28" s="351">
        <f t="shared" si="1"/>
        <v>93204460.12178054</v>
      </c>
      <c r="M28" s="351">
        <f t="shared" si="1"/>
        <v>9296575.454869414</v>
      </c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</row>
    <row r="29" spans="1:42" s="30" customFormat="1" ht="13.5" thickTop="1">
      <c r="A29" s="343"/>
      <c r="B29" s="344"/>
      <c r="C29" s="348"/>
      <c r="D29" s="349"/>
      <c r="E29" s="349"/>
      <c r="F29" s="349"/>
      <c r="G29" s="350"/>
      <c r="H29" s="349"/>
      <c r="I29" s="349"/>
      <c r="J29" s="349"/>
      <c r="K29" s="349"/>
      <c r="L29" s="349"/>
      <c r="M29" s="349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</row>
    <row r="30" spans="1:42" s="356" customFormat="1" ht="12.75">
      <c r="A30" s="353"/>
      <c r="B30" s="354"/>
      <c r="C30" s="338"/>
      <c r="D30" s="339"/>
      <c r="E30" s="340"/>
      <c r="F30" s="341"/>
      <c r="G30" s="342"/>
      <c r="H30" s="340"/>
      <c r="I30" s="341"/>
      <c r="J30" s="340"/>
      <c r="K30" s="341"/>
      <c r="L30" s="339"/>
      <c r="M30" s="340"/>
      <c r="N30" s="334"/>
      <c r="O30" s="334"/>
      <c r="P30" s="334"/>
      <c r="Q30" s="334"/>
      <c r="R30" s="334"/>
      <c r="S30" s="334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</row>
    <row r="31" spans="1:13" s="327" customFormat="1" ht="12.75">
      <c r="A31" s="357"/>
      <c r="B31" s="358"/>
      <c r="C31" s="359"/>
      <c r="D31" s="360"/>
      <c r="E31" s="361"/>
      <c r="F31" s="362"/>
      <c r="G31" s="363"/>
      <c r="H31" s="361"/>
      <c r="I31" s="364"/>
      <c r="J31" s="361"/>
      <c r="K31" s="364"/>
      <c r="L31" s="360"/>
      <c r="M31" s="361"/>
    </row>
    <row r="32" spans="1:13" s="327" customFormat="1" ht="12.75">
      <c r="A32" s="357"/>
      <c r="B32" s="358"/>
      <c r="C32" s="359"/>
      <c r="D32" s="360"/>
      <c r="E32" s="361"/>
      <c r="F32" s="362"/>
      <c r="G32" s="363"/>
      <c r="H32" s="361"/>
      <c r="I32" s="364"/>
      <c r="J32" s="361"/>
      <c r="K32" s="364"/>
      <c r="L32" s="360"/>
      <c r="M32" s="361"/>
    </row>
    <row r="33" spans="1:13" s="327" customFormat="1" ht="12.75">
      <c r="A33" s="365" t="s">
        <v>117</v>
      </c>
      <c r="B33" s="358"/>
      <c r="C33" s="359"/>
      <c r="D33" s="360"/>
      <c r="E33" s="361"/>
      <c r="F33" s="362"/>
      <c r="G33" s="363"/>
      <c r="H33" s="361"/>
      <c r="I33" s="364"/>
      <c r="J33" s="361"/>
      <c r="K33" s="364"/>
      <c r="L33" s="360"/>
      <c r="M33" s="361"/>
    </row>
    <row r="34" spans="1:13" s="327" customFormat="1" ht="12.75">
      <c r="A34" s="366" t="s">
        <v>236</v>
      </c>
      <c r="B34" s="358"/>
      <c r="C34" s="359"/>
      <c r="D34" s="360"/>
      <c r="E34" s="362"/>
      <c r="F34" s="362"/>
      <c r="G34" s="362"/>
      <c r="H34" s="364"/>
      <c r="I34" s="364"/>
      <c r="J34" s="364"/>
      <c r="K34" s="364"/>
      <c r="L34" s="360"/>
      <c r="M34" s="364"/>
    </row>
    <row r="35" spans="1:13" s="327" customFormat="1" ht="12.75">
      <c r="A35" s="367" t="s">
        <v>237</v>
      </c>
      <c r="B35" s="358"/>
      <c r="C35" s="359"/>
      <c r="D35" s="360"/>
      <c r="E35" s="362"/>
      <c r="F35" s="362"/>
      <c r="G35" s="362"/>
      <c r="H35" s="364"/>
      <c r="I35" s="364"/>
      <c r="J35" s="364"/>
      <c r="K35" s="364"/>
      <c r="L35" s="360"/>
      <c r="M35" s="364"/>
    </row>
    <row r="36" spans="1:42" s="370" customFormat="1" ht="12.75">
      <c r="A36" s="368"/>
      <c r="B36" s="369"/>
      <c r="D36" s="368"/>
      <c r="E36" s="368"/>
      <c r="F36" s="368"/>
      <c r="G36" s="368"/>
      <c r="H36" s="371"/>
      <c r="I36" s="371"/>
      <c r="J36" s="371"/>
      <c r="K36" s="371"/>
      <c r="L36" s="371"/>
      <c r="M36" s="371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</row>
    <row r="37" spans="1:42" ht="12.75">
      <c r="A37" s="357"/>
      <c r="B37" s="372"/>
      <c r="C37" s="373"/>
      <c r="D37" s="360"/>
      <c r="E37" s="374"/>
      <c r="F37" s="374"/>
      <c r="G37" s="374"/>
      <c r="H37" s="360"/>
      <c r="I37" s="360"/>
      <c r="J37" s="360"/>
      <c r="K37" s="360"/>
      <c r="L37" s="360"/>
      <c r="M37" s="360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</row>
    <row r="38" spans="1:42" ht="12.75">
      <c r="A38" s="357"/>
      <c r="B38" s="372"/>
      <c r="C38" s="373"/>
      <c r="D38" s="360"/>
      <c r="E38" s="374"/>
      <c r="F38" s="374"/>
      <c r="G38" s="374"/>
      <c r="H38" s="360"/>
      <c r="I38" s="360"/>
      <c r="J38" s="360"/>
      <c r="K38" s="360"/>
      <c r="L38" s="360"/>
      <c r="M38" s="360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</row>
    <row r="39" spans="1:42" ht="12.75">
      <c r="A39" s="357"/>
      <c r="B39" s="372"/>
      <c r="C39" s="373"/>
      <c r="D39" s="360"/>
      <c r="E39" s="374"/>
      <c r="F39" s="374"/>
      <c r="G39" s="374"/>
      <c r="H39" s="360"/>
      <c r="I39" s="360"/>
      <c r="J39" s="360"/>
      <c r="K39" s="360"/>
      <c r="L39" s="360"/>
      <c r="M39" s="360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</row>
    <row r="40" spans="1:42" ht="12.75">
      <c r="A40" s="357"/>
      <c r="B40" s="358"/>
      <c r="D40" s="360"/>
      <c r="E40" s="362"/>
      <c r="F40" s="362"/>
      <c r="G40" s="362"/>
      <c r="H40" s="364"/>
      <c r="J40" s="364"/>
      <c r="L40" s="360"/>
      <c r="M40" s="364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</row>
    <row r="41" spans="1:42" ht="12.75">
      <c r="A41" s="357"/>
      <c r="B41" s="358"/>
      <c r="D41" s="360"/>
      <c r="E41" s="362"/>
      <c r="F41" s="362"/>
      <c r="G41" s="362"/>
      <c r="H41" s="364"/>
      <c r="J41" s="364"/>
      <c r="L41" s="360"/>
      <c r="M41" s="364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</row>
    <row r="42" spans="1:42" ht="12.75">
      <c r="A42" s="357"/>
      <c r="B42" s="358"/>
      <c r="D42" s="360"/>
      <c r="E42" s="362"/>
      <c r="F42" s="362"/>
      <c r="G42" s="362"/>
      <c r="H42" s="364"/>
      <c r="J42" s="364"/>
      <c r="L42" s="360"/>
      <c r="M42" s="364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</row>
    <row r="43" spans="1:42" ht="12.75">
      <c r="A43" s="357"/>
      <c r="B43" s="358"/>
      <c r="D43" s="360"/>
      <c r="E43" s="362"/>
      <c r="F43" s="362"/>
      <c r="G43" s="362"/>
      <c r="H43" s="364"/>
      <c r="J43" s="364"/>
      <c r="L43" s="360"/>
      <c r="M43" s="364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</row>
    <row r="44" spans="1:42" ht="12.75">
      <c r="A44" s="357"/>
      <c r="B44" s="358"/>
      <c r="D44" s="360"/>
      <c r="E44" s="362"/>
      <c r="F44" s="362"/>
      <c r="G44" s="362"/>
      <c r="H44" s="364"/>
      <c r="J44" s="364"/>
      <c r="L44" s="360"/>
      <c r="M44" s="364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</row>
    <row r="45" spans="1:42" ht="12.75">
      <c r="A45" s="357"/>
      <c r="B45" s="358"/>
      <c r="D45" s="360"/>
      <c r="E45" s="362"/>
      <c r="F45" s="362"/>
      <c r="G45" s="362"/>
      <c r="H45" s="364"/>
      <c r="J45" s="364"/>
      <c r="L45" s="360"/>
      <c r="M45" s="364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</row>
    <row r="46" spans="1:42" ht="12.75">
      <c r="A46" s="357"/>
      <c r="B46" s="358"/>
      <c r="D46" s="360"/>
      <c r="E46" s="362"/>
      <c r="G46" s="362"/>
      <c r="H46" s="364"/>
      <c r="J46" s="364"/>
      <c r="L46" s="360"/>
      <c r="M46" s="364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</row>
    <row r="47" spans="1:42" ht="12.75">
      <c r="A47" s="357"/>
      <c r="B47" s="358"/>
      <c r="C47" s="359"/>
      <c r="D47" s="360"/>
      <c r="E47" s="362"/>
      <c r="G47" s="362"/>
      <c r="H47" s="364"/>
      <c r="J47" s="364"/>
      <c r="L47" s="360"/>
      <c r="M47" s="364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</row>
    <row r="48" spans="1:42" ht="12.75">
      <c r="A48" s="357"/>
      <c r="B48" s="358"/>
      <c r="C48" s="359"/>
      <c r="D48" s="360"/>
      <c r="E48" s="362"/>
      <c r="G48" s="362"/>
      <c r="H48" s="364"/>
      <c r="J48" s="364"/>
      <c r="L48" s="360"/>
      <c r="M48" s="364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</row>
    <row r="49" spans="1:42" ht="12.75">
      <c r="A49" s="357"/>
      <c r="B49" s="358"/>
      <c r="C49" s="359"/>
      <c r="D49" s="360"/>
      <c r="E49" s="376"/>
      <c r="G49" s="376"/>
      <c r="H49" s="377"/>
      <c r="J49" s="377"/>
      <c r="L49" s="360"/>
      <c r="M49" s="37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</row>
    <row r="50" spans="1:42" ht="12.75">
      <c r="A50" s="357"/>
      <c r="B50" s="358"/>
      <c r="C50" s="359"/>
      <c r="D50" s="360"/>
      <c r="E50" s="362"/>
      <c r="G50" s="362"/>
      <c r="H50" s="364"/>
      <c r="J50" s="364"/>
      <c r="L50" s="360"/>
      <c r="M50" s="364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</row>
    <row r="51" spans="1:42" ht="12.75">
      <c r="A51" s="357"/>
      <c r="B51" s="358"/>
      <c r="C51" s="359"/>
      <c r="D51" s="360"/>
      <c r="E51" s="362"/>
      <c r="G51" s="362"/>
      <c r="H51" s="364"/>
      <c r="J51" s="364"/>
      <c r="L51" s="360"/>
      <c r="M51" s="364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</row>
    <row r="52" spans="1:42" ht="12.75">
      <c r="A52" s="357"/>
      <c r="B52" s="358"/>
      <c r="C52" s="359"/>
      <c r="D52" s="360"/>
      <c r="E52" s="362"/>
      <c r="G52" s="362"/>
      <c r="H52" s="364"/>
      <c r="J52" s="364"/>
      <c r="L52" s="360"/>
      <c r="M52" s="364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</row>
    <row r="53" spans="1:42" ht="12.75">
      <c r="A53" s="357"/>
      <c r="B53" s="358"/>
      <c r="C53" s="359"/>
      <c r="D53" s="360"/>
      <c r="E53" s="362"/>
      <c r="G53" s="362"/>
      <c r="H53" s="364"/>
      <c r="J53" s="364"/>
      <c r="L53" s="360"/>
      <c r="M53" s="364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</row>
    <row r="54" spans="1:42" ht="12.75">
      <c r="A54" s="357"/>
      <c r="B54" s="358"/>
      <c r="C54" s="359"/>
      <c r="D54" s="360"/>
      <c r="E54" s="362"/>
      <c r="G54" s="362"/>
      <c r="H54" s="364"/>
      <c r="J54" s="364"/>
      <c r="L54" s="360"/>
      <c r="M54" s="364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</row>
    <row r="55" spans="1:42" ht="12.75">
      <c r="A55" s="357"/>
      <c r="B55" s="358"/>
      <c r="C55" s="359"/>
      <c r="D55" s="360"/>
      <c r="E55" s="362"/>
      <c r="G55" s="362"/>
      <c r="H55" s="364"/>
      <c r="J55" s="364"/>
      <c r="L55" s="360"/>
      <c r="M55" s="364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</row>
    <row r="56" spans="1:42" ht="12.75">
      <c r="A56" s="357"/>
      <c r="B56" s="358"/>
      <c r="C56" s="359"/>
      <c r="D56" s="360"/>
      <c r="E56" s="362"/>
      <c r="G56" s="362"/>
      <c r="H56" s="364"/>
      <c r="J56" s="364"/>
      <c r="M56" s="364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</row>
    <row r="57" spans="1:42" ht="12.75">
      <c r="A57" s="357"/>
      <c r="B57" s="358"/>
      <c r="C57" s="359"/>
      <c r="D57" s="360"/>
      <c r="E57" s="362"/>
      <c r="G57" s="362"/>
      <c r="H57" s="364"/>
      <c r="J57" s="364"/>
      <c r="M57" s="364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</row>
    <row r="58" spans="1:42" ht="12.75">
      <c r="A58" s="357"/>
      <c r="B58" s="358"/>
      <c r="C58" s="359"/>
      <c r="D58" s="360"/>
      <c r="E58" s="362"/>
      <c r="G58" s="362"/>
      <c r="H58" s="364"/>
      <c r="J58" s="364"/>
      <c r="M58" s="364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</row>
    <row r="59" spans="1:42" ht="12.75">
      <c r="A59" s="357"/>
      <c r="B59" s="358"/>
      <c r="C59" s="359"/>
      <c r="D59" s="360"/>
      <c r="E59" s="362"/>
      <c r="G59" s="362"/>
      <c r="H59" s="364"/>
      <c r="J59" s="364"/>
      <c r="M59" s="364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</row>
    <row r="60" spans="1:42" ht="12.75">
      <c r="A60" s="357"/>
      <c r="B60" s="358"/>
      <c r="C60" s="359"/>
      <c r="D60" s="360"/>
      <c r="E60" s="362"/>
      <c r="G60" s="362"/>
      <c r="H60" s="364"/>
      <c r="J60" s="364"/>
      <c r="M60" s="364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</row>
    <row r="61" spans="1:42" ht="12.75">
      <c r="A61" s="357"/>
      <c r="B61" s="358"/>
      <c r="C61" s="359"/>
      <c r="D61" s="360"/>
      <c r="E61" s="362"/>
      <c r="G61" s="362"/>
      <c r="H61" s="364"/>
      <c r="J61" s="364"/>
      <c r="M61" s="364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</row>
    <row r="62" spans="1:42" ht="12.75">
      <c r="A62" s="357"/>
      <c r="B62" s="358"/>
      <c r="C62" s="359"/>
      <c r="D62" s="360"/>
      <c r="E62" s="362"/>
      <c r="G62" s="362"/>
      <c r="H62" s="364"/>
      <c r="J62" s="364"/>
      <c r="M62" s="364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</row>
    <row r="63" spans="1:42" ht="12.75">
      <c r="A63" s="357"/>
      <c r="B63" s="358"/>
      <c r="C63" s="359"/>
      <c r="D63" s="360"/>
      <c r="E63" s="362"/>
      <c r="G63" s="362"/>
      <c r="H63" s="364"/>
      <c r="J63" s="364"/>
      <c r="M63" s="364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</row>
    <row r="64" spans="1:42" ht="12.75">
      <c r="A64" s="357"/>
      <c r="B64" s="358"/>
      <c r="C64" s="359"/>
      <c r="D64" s="360"/>
      <c r="E64" s="362"/>
      <c r="G64" s="362"/>
      <c r="H64" s="364"/>
      <c r="J64" s="364"/>
      <c r="M64" s="364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</row>
    <row r="65" spans="1:42" ht="12.75">
      <c r="A65" s="357"/>
      <c r="B65" s="358"/>
      <c r="C65" s="359"/>
      <c r="D65" s="360"/>
      <c r="E65" s="362"/>
      <c r="G65" s="362"/>
      <c r="H65" s="364"/>
      <c r="J65" s="364"/>
      <c r="M65" s="364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</row>
    <row r="66" spans="1:42" ht="12.75">
      <c r="A66" s="357"/>
      <c r="B66" s="358"/>
      <c r="C66" s="359"/>
      <c r="D66" s="360"/>
      <c r="E66" s="362"/>
      <c r="G66" s="362"/>
      <c r="H66" s="364"/>
      <c r="J66" s="364"/>
      <c r="M66" s="364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</row>
    <row r="67" spans="1:42" ht="12.75">
      <c r="A67" s="357"/>
      <c r="B67" s="358"/>
      <c r="C67" s="359"/>
      <c r="D67" s="360"/>
      <c r="E67" s="362"/>
      <c r="G67" s="362"/>
      <c r="H67" s="364"/>
      <c r="J67" s="364"/>
      <c r="M67" s="364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</row>
    <row r="68" spans="1:42" ht="12.75">
      <c r="A68" s="357"/>
      <c r="B68" s="358"/>
      <c r="C68" s="359"/>
      <c r="D68" s="360"/>
      <c r="E68" s="362"/>
      <c r="G68" s="362"/>
      <c r="H68" s="364"/>
      <c r="J68" s="364"/>
      <c r="M68" s="364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</row>
    <row r="69" spans="1:42" ht="12.75">
      <c r="A69" s="357"/>
      <c r="B69" s="358"/>
      <c r="C69" s="359"/>
      <c r="D69" s="360"/>
      <c r="E69" s="362"/>
      <c r="G69" s="362"/>
      <c r="H69" s="364"/>
      <c r="J69" s="364"/>
      <c r="M69" s="364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</row>
    <row r="70" spans="1:13" ht="12.75">
      <c r="A70" s="357"/>
      <c r="B70" s="358"/>
      <c r="C70" s="359"/>
      <c r="D70" s="360"/>
      <c r="E70" s="374"/>
      <c r="G70" s="374"/>
      <c r="H70" s="360"/>
      <c r="J70" s="360"/>
      <c r="M70" s="360"/>
    </row>
    <row r="71" spans="1:7" ht="12.75">
      <c r="A71" s="357"/>
      <c r="B71" s="358"/>
      <c r="C71" s="359"/>
      <c r="D71" s="360"/>
      <c r="E71" s="327"/>
      <c r="G71" s="327"/>
    </row>
    <row r="72" spans="1:7" ht="12.75">
      <c r="A72" s="357"/>
      <c r="B72" s="358"/>
      <c r="C72" s="359"/>
      <c r="D72" s="360"/>
      <c r="E72" s="327"/>
      <c r="G72" s="327"/>
    </row>
    <row r="73" spans="1:7" ht="12.75">
      <c r="A73" s="357"/>
      <c r="B73" s="358"/>
      <c r="C73" s="359"/>
      <c r="D73" s="360"/>
      <c r="E73" s="327"/>
      <c r="G73" s="327"/>
    </row>
    <row r="74" spans="1:7" ht="12.75">
      <c r="A74" s="357"/>
      <c r="B74" s="358"/>
      <c r="C74" s="359"/>
      <c r="D74" s="360"/>
      <c r="E74" s="327"/>
      <c r="G74" s="327"/>
    </row>
    <row r="75" spans="1:7" ht="12.75">
      <c r="A75" s="357"/>
      <c r="B75" s="358"/>
      <c r="C75" s="359"/>
      <c r="D75" s="360"/>
      <c r="E75" s="327"/>
      <c r="G75" s="327"/>
    </row>
    <row r="76" spans="1:7" ht="12.75">
      <c r="A76" s="357"/>
      <c r="B76" s="358"/>
      <c r="C76" s="359"/>
      <c r="D76" s="360"/>
      <c r="E76" s="327"/>
      <c r="G76" s="327"/>
    </row>
    <row r="77" spans="1:7" ht="12.75">
      <c r="A77" s="357"/>
      <c r="B77" s="358"/>
      <c r="C77" s="359"/>
      <c r="D77" s="360"/>
      <c r="E77" s="327"/>
      <c r="G77" s="327"/>
    </row>
    <row r="78" spans="1:4" ht="12.75">
      <c r="A78" s="378"/>
      <c r="B78" s="358"/>
      <c r="D78" s="379"/>
    </row>
    <row r="79" spans="1:2" ht="12.75">
      <c r="A79" s="378"/>
      <c r="B79" s="358"/>
    </row>
    <row r="80" spans="1:2" ht="12.75">
      <c r="A80" s="378"/>
      <c r="B80" s="358"/>
    </row>
    <row r="81" spans="1:2" ht="12.75">
      <c r="A81" s="378"/>
      <c r="B81" s="358"/>
    </row>
    <row r="82" spans="1:2" ht="12.75">
      <c r="A82" s="378"/>
      <c r="B82" s="358"/>
    </row>
    <row r="83" spans="1:2" ht="12.75">
      <c r="A83" s="378"/>
      <c r="B83" s="358"/>
    </row>
    <row r="84" spans="1:2" ht="12.75">
      <c r="A84" s="378"/>
      <c r="B84" s="358"/>
    </row>
    <row r="85" spans="1:2" ht="12.75">
      <c r="A85" s="378"/>
      <c r="B85" s="358"/>
    </row>
    <row r="86" spans="1:2" ht="12.75">
      <c r="A86" s="378"/>
      <c r="B86" s="358"/>
    </row>
    <row r="87" spans="1:2" ht="12.75">
      <c r="A87" s="378"/>
      <c r="B87" s="358"/>
    </row>
    <row r="88" spans="1:2" ht="12.75">
      <c r="A88" s="378"/>
      <c r="B88" s="358"/>
    </row>
    <row r="89" spans="1:2" ht="12.75">
      <c r="A89" s="378"/>
      <c r="B89" s="358"/>
    </row>
    <row r="90" spans="1:2" ht="12.75">
      <c r="A90" s="378"/>
      <c r="B90" s="358"/>
    </row>
    <row r="91" spans="1:2" ht="12.75">
      <c r="A91" s="378"/>
      <c r="B91" s="358"/>
    </row>
    <row r="92" spans="1:2" ht="12.75">
      <c r="A92" s="378"/>
      <c r="B92" s="358"/>
    </row>
    <row r="93" spans="1:2" ht="12.75">
      <c r="A93" s="378"/>
      <c r="B93" s="358"/>
    </row>
    <row r="94" spans="1:2" ht="12.75">
      <c r="A94" s="378"/>
      <c r="B94" s="358"/>
    </row>
    <row r="95" spans="1:2" ht="12.75">
      <c r="A95" s="378"/>
      <c r="B95" s="358"/>
    </row>
    <row r="96" spans="1:2" ht="12.75">
      <c r="A96" s="378"/>
      <c r="B96" s="358"/>
    </row>
    <row r="97" spans="1:2" ht="12.75">
      <c r="A97" s="378"/>
      <c r="B97" s="358"/>
    </row>
    <row r="98" spans="1:2" ht="12.75">
      <c r="A98" s="378"/>
      <c r="B98" s="358"/>
    </row>
    <row r="99" spans="1:2" ht="12.75">
      <c r="A99" s="378"/>
      <c r="B99" s="358"/>
    </row>
    <row r="100" ht="12.75">
      <c r="B100" s="358"/>
    </row>
    <row r="101" ht="12.75">
      <c r="B101" s="358"/>
    </row>
    <row r="102" ht="12.75">
      <c r="B102" s="358"/>
    </row>
    <row r="103" ht="12.75">
      <c r="B103" s="358"/>
    </row>
    <row r="104" ht="12.75">
      <c r="B104" s="358"/>
    </row>
    <row r="105" ht="12.75">
      <c r="B105" s="358"/>
    </row>
    <row r="106" ht="12.75">
      <c r="B106" s="358"/>
    </row>
    <row r="107" ht="12.75">
      <c r="B107" s="358"/>
    </row>
    <row r="108" ht="12.75">
      <c r="B108" s="358"/>
    </row>
    <row r="109" ht="12.75">
      <c r="B109" s="358"/>
    </row>
    <row r="110" ht="12.75">
      <c r="B110" s="358"/>
    </row>
    <row r="111" ht="12.75">
      <c r="B111" s="358"/>
    </row>
    <row r="112" ht="12.75">
      <c r="B112" s="358"/>
    </row>
    <row r="113" ht="12.75">
      <c r="B113" s="358"/>
    </row>
    <row r="114" ht="12.75">
      <c r="B114" s="358"/>
    </row>
    <row r="115" ht="12.75">
      <c r="B115" s="358"/>
    </row>
    <row r="116" ht="12.75">
      <c r="B116" s="358"/>
    </row>
    <row r="117" ht="12.75">
      <c r="B117" s="358"/>
    </row>
    <row r="118" ht="12.75">
      <c r="B118" s="358"/>
    </row>
    <row r="119" ht="12.75">
      <c r="B119" s="358"/>
    </row>
    <row r="120" ht="12.75">
      <c r="B120" s="358"/>
    </row>
    <row r="121" ht="12.75">
      <c r="B121" s="358"/>
    </row>
    <row r="122" ht="12.75">
      <c r="B122" s="358"/>
    </row>
    <row r="123" ht="12.75">
      <c r="B123" s="358"/>
    </row>
    <row r="124" ht="12.75">
      <c r="B124" s="358"/>
    </row>
    <row r="125" ht="12.75">
      <c r="B125" s="358"/>
    </row>
    <row r="126" ht="12.75">
      <c r="B126" s="358"/>
    </row>
    <row r="127" ht="12.75">
      <c r="B127" s="358"/>
    </row>
    <row r="128" ht="12.75">
      <c r="B128" s="358"/>
    </row>
    <row r="129" ht="12.75">
      <c r="B129" s="358"/>
    </row>
    <row r="130" ht="12.75">
      <c r="B130" s="358"/>
    </row>
    <row r="131" ht="12.75">
      <c r="B131" s="358"/>
    </row>
    <row r="132" ht="12.75">
      <c r="B132" s="358"/>
    </row>
    <row r="133" ht="12.75">
      <c r="B133" s="358"/>
    </row>
    <row r="134" ht="12.75">
      <c r="B134" s="358"/>
    </row>
    <row r="135" ht="12.75">
      <c r="B135" s="358"/>
    </row>
    <row r="136" ht="12.75">
      <c r="B136" s="358"/>
    </row>
    <row r="137" ht="12.75">
      <c r="B137" s="358"/>
    </row>
    <row r="138" ht="12.75">
      <c r="B138" s="358"/>
    </row>
    <row r="139" ht="12.75">
      <c r="B139" s="358"/>
    </row>
    <row r="140" ht="12.75">
      <c r="B140" s="358"/>
    </row>
    <row r="141" ht="12.75">
      <c r="B141" s="358"/>
    </row>
    <row r="142" ht="12.75">
      <c r="B142" s="358"/>
    </row>
    <row r="143" ht="12.75">
      <c r="B143" s="358"/>
    </row>
    <row r="144" ht="12.75">
      <c r="B144" s="358"/>
    </row>
    <row r="145" ht="12.75">
      <c r="B145" s="358"/>
    </row>
    <row r="146" ht="12.75">
      <c r="B146" s="358"/>
    </row>
    <row r="147" ht="12.75">
      <c r="B147" s="358"/>
    </row>
    <row r="148" ht="12.75">
      <c r="B148" s="358"/>
    </row>
    <row r="149" ht="12.75">
      <c r="B149" s="358"/>
    </row>
    <row r="150" ht="12.75">
      <c r="B150" s="358"/>
    </row>
    <row r="151" ht="12.75">
      <c r="B151" s="358"/>
    </row>
    <row r="152" ht="12.75">
      <c r="B152" s="358"/>
    </row>
    <row r="153" ht="12.75">
      <c r="B153" s="358"/>
    </row>
    <row r="154" ht="12.75">
      <c r="B154" s="358"/>
    </row>
    <row r="155" ht="12.75">
      <c r="B155" s="358"/>
    </row>
    <row r="156" ht="12.75">
      <c r="B156" s="358"/>
    </row>
    <row r="157" ht="12.75">
      <c r="B157" s="358"/>
    </row>
    <row r="158" ht="12.75">
      <c r="B158" s="358"/>
    </row>
    <row r="159" ht="12.75">
      <c r="B159" s="358"/>
    </row>
    <row r="160" ht="12.75">
      <c r="B160" s="358"/>
    </row>
    <row r="161" ht="12.75">
      <c r="B161" s="358"/>
    </row>
    <row r="162" ht="12.75">
      <c r="B162" s="358"/>
    </row>
    <row r="163" ht="12.75">
      <c r="B163" s="358"/>
    </row>
    <row r="164" ht="12.75">
      <c r="B164" s="358"/>
    </row>
    <row r="165" ht="12.75">
      <c r="B165" s="358"/>
    </row>
    <row r="166" ht="12.75">
      <c r="B166" s="358"/>
    </row>
    <row r="167" ht="12.75">
      <c r="B167" s="358"/>
    </row>
    <row r="168" ht="12.75">
      <c r="B168" s="358"/>
    </row>
    <row r="169" ht="12.75">
      <c r="B169" s="358"/>
    </row>
  </sheetData>
  <printOptions gridLines="1" horizontalCentered="1"/>
  <pageMargins left="0.15748031496062992" right="0.15748031496062992" top="1.3779527559055118" bottom="0.1968503937007874" header="0.5118110236220472" footer="0"/>
  <pageSetup horizontalDpi="300" verticalDpi="300" orientation="landscape" paperSize="9" scale="79" r:id="rId1"/>
  <headerFooter alignWithMargins="0">
    <oddHeader>&amp;L&amp;"Arial,Grassetto"&amp;11COMITATO INTERMINISTERIALE PER LA 
    PROGRAMMAZIONE ECONOMICA&amp;"Arial,Normale"&amp;10
&amp;C&amp;"Arial,Grassetto"
LEGGE N. 472/1999 - TRASLAZIONE ONERI PER INTERVENTI CON PROGETTO ESECUTIVO APPROVATO &amp;R&amp;"Arial,Grassetto"&amp;11&amp;U
ALLEGATO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1">
      <selection activeCell="C73" sqref="C73"/>
    </sheetView>
  </sheetViews>
  <sheetFormatPr defaultColWidth="9.140625" defaultRowHeight="12.75"/>
  <cols>
    <col min="1" max="1" width="20.8515625" style="0" customWidth="1"/>
    <col min="2" max="3" width="18.7109375" style="142" customWidth="1"/>
    <col min="4" max="4" width="18.8515625" style="142" customWidth="1"/>
    <col min="5" max="5" width="18.00390625" style="142" customWidth="1"/>
    <col min="6" max="6" width="16.421875" style="142" customWidth="1"/>
    <col min="7" max="7" width="17.28125" style="142" customWidth="1"/>
    <col min="8" max="8" width="16.7109375" style="142" customWidth="1"/>
  </cols>
  <sheetData>
    <row r="1" spans="1:8" ht="24">
      <c r="A1" s="123" t="s">
        <v>110</v>
      </c>
      <c r="B1" s="134" t="s">
        <v>111</v>
      </c>
      <c r="C1" s="134" t="s">
        <v>112</v>
      </c>
      <c r="D1" s="135" t="s">
        <v>44</v>
      </c>
      <c r="E1" s="136"/>
      <c r="F1" s="137" t="s">
        <v>45</v>
      </c>
      <c r="G1" s="137" t="s">
        <v>46</v>
      </c>
      <c r="H1" s="137" t="s">
        <v>47</v>
      </c>
    </row>
    <row r="2" spans="1:8" ht="12.75">
      <c r="A2" s="115" t="s">
        <v>109</v>
      </c>
      <c r="B2" s="138" t="s">
        <v>109</v>
      </c>
      <c r="C2" s="138" t="s">
        <v>113</v>
      </c>
      <c r="D2" s="138" t="s">
        <v>6</v>
      </c>
      <c r="E2" s="138" t="s">
        <v>7</v>
      </c>
      <c r="F2" s="138" t="s">
        <v>7</v>
      </c>
      <c r="G2" s="138" t="s">
        <v>7</v>
      </c>
      <c r="H2" s="138" t="s">
        <v>7</v>
      </c>
    </row>
    <row r="3" spans="1:8" ht="12.75">
      <c r="A3" s="112"/>
      <c r="B3" s="139"/>
      <c r="C3" s="139"/>
      <c r="D3" s="139"/>
      <c r="E3" s="139"/>
      <c r="F3" s="139"/>
      <c r="G3" s="139"/>
      <c r="H3" s="139"/>
    </row>
    <row r="4" spans="1:8" ht="12.75">
      <c r="A4" s="112"/>
      <c r="B4" s="139"/>
      <c r="C4" s="139"/>
      <c r="D4" s="139"/>
      <c r="E4" s="139"/>
      <c r="F4" s="139"/>
      <c r="G4" s="139"/>
      <c r="H4" s="139"/>
    </row>
    <row r="5" spans="1:8" ht="14.25">
      <c r="A5" s="96" t="s">
        <v>55</v>
      </c>
      <c r="B5" s="140"/>
      <c r="C5" s="140"/>
      <c r="D5" s="140"/>
      <c r="E5" s="140"/>
      <c r="F5" s="140"/>
      <c r="G5" s="140"/>
      <c r="H5" s="140"/>
    </row>
    <row r="6" spans="1:8" ht="36">
      <c r="A6" s="118" t="s">
        <v>56</v>
      </c>
      <c r="B6" s="141">
        <v>125000</v>
      </c>
      <c r="C6" s="141">
        <v>75000</v>
      </c>
      <c r="D6" s="141">
        <v>3808</v>
      </c>
      <c r="E6" s="141"/>
      <c r="F6" s="141"/>
      <c r="G6" s="141"/>
      <c r="H6" s="141">
        <v>950</v>
      </c>
    </row>
    <row r="7" spans="1:8" ht="12.75">
      <c r="A7" s="96" t="s">
        <v>66</v>
      </c>
      <c r="B7" s="141"/>
      <c r="C7" s="141"/>
      <c r="D7" s="141"/>
      <c r="E7" s="141"/>
      <c r="F7" s="141"/>
      <c r="G7" s="141"/>
      <c r="H7" s="141"/>
    </row>
    <row r="8" spans="1:8" ht="36">
      <c r="A8" s="118" t="s">
        <v>94</v>
      </c>
      <c r="B8" s="141">
        <v>368960</v>
      </c>
      <c r="C8" s="141">
        <v>221376</v>
      </c>
      <c r="D8" s="141">
        <v>945.59</v>
      </c>
      <c r="E8" s="141">
        <v>0</v>
      </c>
      <c r="F8" s="141">
        <v>14458</v>
      </c>
      <c r="G8" s="141">
        <v>277</v>
      </c>
      <c r="H8" s="141"/>
    </row>
    <row r="9" spans="1:8" ht="12.75">
      <c r="A9" s="96" t="s">
        <v>71</v>
      </c>
      <c r="B9" s="141"/>
      <c r="C9" s="141"/>
      <c r="D9" s="141"/>
      <c r="E9" s="141"/>
      <c r="F9" s="141"/>
      <c r="G9" s="141"/>
      <c r="H9" s="141"/>
    </row>
    <row r="10" spans="1:8" ht="12.75">
      <c r="A10" s="118" t="s">
        <v>72</v>
      </c>
      <c r="B10" s="141">
        <v>689636</v>
      </c>
      <c r="C10" s="141">
        <v>413781.6</v>
      </c>
      <c r="D10" s="141"/>
      <c r="E10" s="141"/>
      <c r="F10" s="141">
        <v>15989.9</v>
      </c>
      <c r="G10" s="141"/>
      <c r="H10" s="141"/>
    </row>
    <row r="11" spans="1:8" ht="12.75">
      <c r="A11" s="96" t="s">
        <v>30</v>
      </c>
      <c r="B11" s="141"/>
      <c r="C11" s="141"/>
      <c r="D11" s="141"/>
      <c r="E11" s="141"/>
      <c r="F11" s="141"/>
      <c r="G11" s="141"/>
      <c r="H11" s="141"/>
    </row>
    <row r="12" spans="1:8" ht="24">
      <c r="A12" s="118" t="s">
        <v>73</v>
      </c>
      <c r="B12" s="141">
        <v>260000</v>
      </c>
      <c r="C12" s="141">
        <v>156000</v>
      </c>
      <c r="D12" s="141"/>
      <c r="E12" s="141"/>
      <c r="F12" s="141">
        <v>7106</v>
      </c>
      <c r="G12" s="141"/>
      <c r="H12" s="141"/>
    </row>
    <row r="13" spans="1:8" ht="12.75">
      <c r="A13" s="96" t="s">
        <v>23</v>
      </c>
      <c r="B13" s="141"/>
      <c r="C13" s="141"/>
      <c r="D13" s="141"/>
      <c r="E13" s="141"/>
      <c r="F13" s="141"/>
      <c r="G13" s="141"/>
      <c r="H13" s="141"/>
    </row>
    <row r="14" spans="1:8" ht="48">
      <c r="A14" s="118" t="s">
        <v>63</v>
      </c>
      <c r="B14" s="141">
        <v>232000</v>
      </c>
      <c r="C14" s="141">
        <v>130000</v>
      </c>
      <c r="D14" s="141">
        <v>8304</v>
      </c>
      <c r="E14" s="141"/>
      <c r="F14" s="141"/>
      <c r="G14" s="141"/>
      <c r="H14" s="141"/>
    </row>
    <row r="15" spans="1:8" ht="12.75">
      <c r="A15" s="96" t="s">
        <v>11</v>
      </c>
      <c r="B15" s="141"/>
      <c r="C15" s="141"/>
      <c r="D15" s="141"/>
      <c r="E15" s="141"/>
      <c r="F15" s="141"/>
      <c r="G15" s="141"/>
      <c r="H15" s="141"/>
    </row>
    <row r="16" spans="1:8" ht="24">
      <c r="A16" s="118" t="s">
        <v>75</v>
      </c>
      <c r="B16" s="141">
        <v>250000</v>
      </c>
      <c r="C16" s="141">
        <v>150000</v>
      </c>
      <c r="D16" s="141"/>
      <c r="E16" s="141"/>
      <c r="F16" s="141">
        <v>12113.6</v>
      </c>
      <c r="G16" s="141"/>
      <c r="H16" s="141"/>
    </row>
    <row r="17" spans="1:8" ht="12.75">
      <c r="A17" s="96" t="s">
        <v>8</v>
      </c>
      <c r="B17" s="141"/>
      <c r="C17" s="141"/>
      <c r="D17" s="141"/>
      <c r="E17" s="141"/>
      <c r="F17" s="141"/>
      <c r="G17" s="141"/>
      <c r="H17" s="141"/>
    </row>
    <row r="18" spans="1:8" ht="12.75">
      <c r="A18" s="384" t="s">
        <v>60</v>
      </c>
      <c r="B18" s="141">
        <v>700000</v>
      </c>
      <c r="C18" s="141">
        <v>175000</v>
      </c>
      <c r="D18" s="141">
        <v>6010</v>
      </c>
      <c r="E18" s="141"/>
      <c r="F18" s="141"/>
      <c r="G18" s="141"/>
      <c r="H18" s="141">
        <v>5000</v>
      </c>
    </row>
    <row r="19" spans="1:8" ht="12.75">
      <c r="A19" s="385"/>
      <c r="B19" s="141"/>
      <c r="C19" s="141">
        <v>175000</v>
      </c>
      <c r="D19" s="141">
        <v>12592.5</v>
      </c>
      <c r="E19" s="141"/>
      <c r="F19" s="141">
        <v>2398.3</v>
      </c>
      <c r="G19" s="141"/>
      <c r="H19" s="141"/>
    </row>
    <row r="20" spans="1:8" ht="12.75">
      <c r="A20" s="118" t="s">
        <v>62</v>
      </c>
      <c r="B20" s="141">
        <v>365000</v>
      </c>
      <c r="C20" s="141">
        <v>219000</v>
      </c>
      <c r="D20" s="141"/>
      <c r="E20" s="141"/>
      <c r="F20" s="141">
        <v>12147</v>
      </c>
      <c r="G20" s="141"/>
      <c r="H20" s="141"/>
    </row>
    <row r="21" spans="1:8" ht="12.75">
      <c r="A21" s="96" t="s">
        <v>57</v>
      </c>
      <c r="B21" s="141"/>
      <c r="C21" s="141"/>
      <c r="D21" s="141"/>
      <c r="E21" s="141"/>
      <c r="F21" s="141"/>
      <c r="G21" s="141"/>
      <c r="H21" s="141"/>
    </row>
    <row r="22" spans="1:8" ht="24">
      <c r="A22" s="118" t="s">
        <v>58</v>
      </c>
      <c r="B22" s="141">
        <v>118687</v>
      </c>
      <c r="C22" s="141">
        <v>71212.2</v>
      </c>
      <c r="D22" s="141">
        <v>4549</v>
      </c>
      <c r="E22" s="141"/>
      <c r="F22" s="141"/>
      <c r="G22" s="141">
        <v>733</v>
      </c>
      <c r="H22" s="141"/>
    </row>
    <row r="23" spans="1:8" ht="12.75">
      <c r="A23" s="96" t="s">
        <v>85</v>
      </c>
      <c r="B23" s="141"/>
      <c r="C23" s="141"/>
      <c r="D23" s="141"/>
      <c r="E23" s="141"/>
      <c r="F23" s="141"/>
      <c r="G23" s="141"/>
      <c r="H23" s="141"/>
    </row>
    <row r="24" spans="1:8" ht="12.75">
      <c r="A24" s="118" t="s">
        <v>86</v>
      </c>
      <c r="B24" s="141">
        <v>416215.547823</v>
      </c>
      <c r="C24" s="141">
        <v>41517.329</v>
      </c>
      <c r="D24" s="141"/>
      <c r="E24" s="141"/>
      <c r="F24" s="141">
        <v>3638.67</v>
      </c>
      <c r="G24" s="141"/>
      <c r="H24" s="141"/>
    </row>
    <row r="25" spans="1:8" ht="12.75">
      <c r="A25" s="118"/>
      <c r="B25" s="141"/>
      <c r="C25" s="141"/>
      <c r="D25" s="141"/>
      <c r="E25" s="141"/>
      <c r="F25" s="141"/>
      <c r="G25" s="141"/>
      <c r="H25" s="141"/>
    </row>
    <row r="26" spans="1:8" ht="12.75">
      <c r="A26" s="118"/>
      <c r="B26" s="141"/>
      <c r="C26" s="141"/>
      <c r="D26" s="141"/>
      <c r="E26" s="141"/>
      <c r="F26" s="141"/>
      <c r="G26" s="141"/>
      <c r="H26" s="141"/>
    </row>
    <row r="27" spans="1:8" ht="12.75">
      <c r="A27" s="96" t="s">
        <v>82</v>
      </c>
      <c r="B27" s="141"/>
      <c r="C27" s="141"/>
      <c r="D27" s="141"/>
      <c r="E27" s="141"/>
      <c r="F27" s="141"/>
      <c r="G27" s="141"/>
      <c r="H27" s="141"/>
    </row>
    <row r="28" spans="1:8" ht="12.75">
      <c r="A28" s="118" t="s">
        <v>83</v>
      </c>
      <c r="B28" s="141">
        <v>122930</v>
      </c>
      <c r="C28" s="141">
        <v>73758</v>
      </c>
      <c r="D28" s="141"/>
      <c r="E28" s="141"/>
      <c r="F28" s="141">
        <v>5956.5</v>
      </c>
      <c r="G28" s="141"/>
      <c r="H28" s="141"/>
    </row>
    <row r="29" spans="1:8" ht="12.75">
      <c r="A29" s="96" t="s">
        <v>48</v>
      </c>
      <c r="B29" s="141"/>
      <c r="C29" s="141"/>
      <c r="D29" s="141"/>
      <c r="E29" s="141"/>
      <c r="F29" s="141"/>
      <c r="G29" s="141"/>
      <c r="H29" s="141"/>
    </row>
    <row r="30" spans="1:8" ht="12.75">
      <c r="A30" s="118" t="s">
        <v>51</v>
      </c>
      <c r="B30" s="141">
        <v>282000</v>
      </c>
      <c r="C30" s="141">
        <v>169200</v>
      </c>
      <c r="D30" s="141">
        <v>9466</v>
      </c>
      <c r="E30" s="141"/>
      <c r="F30" s="141"/>
      <c r="G30" s="141"/>
      <c r="H30" s="141"/>
    </row>
    <row r="31" spans="1:8" ht="36">
      <c r="A31" s="118" t="s">
        <v>52</v>
      </c>
      <c r="B31" s="141">
        <v>872690</v>
      </c>
      <c r="C31" s="141">
        <v>523614</v>
      </c>
      <c r="D31" s="141">
        <v>23903</v>
      </c>
      <c r="E31" s="141"/>
      <c r="F31" s="141"/>
      <c r="G31" s="141"/>
      <c r="H31" s="141">
        <v>4624</v>
      </c>
    </row>
    <row r="32" spans="1:8" ht="24">
      <c r="A32" s="118" t="s">
        <v>53</v>
      </c>
      <c r="B32" s="141">
        <v>200000</v>
      </c>
      <c r="C32" s="141">
        <v>120000</v>
      </c>
      <c r="D32" s="141">
        <v>6388</v>
      </c>
      <c r="E32" s="141"/>
      <c r="F32" s="141"/>
      <c r="G32" s="141"/>
      <c r="H32" s="141"/>
    </row>
    <row r="33" spans="1:8" ht="12.75">
      <c r="A33" s="96" t="s">
        <v>69</v>
      </c>
      <c r="B33" s="141"/>
      <c r="C33" s="141"/>
      <c r="D33" s="141"/>
      <c r="E33" s="141"/>
      <c r="F33" s="141"/>
      <c r="G33" s="141"/>
      <c r="H33" s="141"/>
    </row>
    <row r="34" spans="1:8" ht="24">
      <c r="A34" s="118" t="s">
        <v>70</v>
      </c>
      <c r="B34" s="141">
        <v>80000</v>
      </c>
      <c r="C34" s="141">
        <v>48000</v>
      </c>
      <c r="D34" s="141">
        <v>3934.5</v>
      </c>
      <c r="E34" s="141"/>
      <c r="F34" s="141"/>
      <c r="G34" s="141"/>
      <c r="H34" s="141"/>
    </row>
    <row r="35" spans="1:8" ht="12.75">
      <c r="A35" s="96" t="s">
        <v>26</v>
      </c>
      <c r="B35" s="141"/>
      <c r="C35" s="141"/>
      <c r="D35" s="141"/>
      <c r="E35" s="141"/>
      <c r="F35" s="141"/>
      <c r="G35" s="141"/>
      <c r="H35" s="141"/>
    </row>
    <row r="36" spans="1:8" ht="36">
      <c r="A36" s="118" t="s">
        <v>65</v>
      </c>
      <c r="B36" s="141">
        <v>41800</v>
      </c>
      <c r="C36" s="141">
        <v>12500</v>
      </c>
      <c r="D36" s="141">
        <v>798</v>
      </c>
      <c r="E36" s="141"/>
      <c r="F36" s="141"/>
      <c r="G36" s="141"/>
      <c r="H36" s="141"/>
    </row>
    <row r="37" spans="1:8" ht="12.75">
      <c r="A37" s="96" t="s">
        <v>80</v>
      </c>
      <c r="B37" s="141"/>
      <c r="C37" s="141"/>
      <c r="D37" s="141"/>
      <c r="E37" s="141"/>
      <c r="F37" s="141"/>
      <c r="G37" s="141"/>
      <c r="H37" s="141"/>
    </row>
    <row r="38" spans="1:8" ht="36">
      <c r="A38" s="118" t="s">
        <v>123</v>
      </c>
      <c r="B38" s="141">
        <v>188600</v>
      </c>
      <c r="C38" s="141">
        <v>113160</v>
      </c>
      <c r="D38" s="141"/>
      <c r="E38" s="141"/>
      <c r="F38" s="141">
        <v>5202.3</v>
      </c>
      <c r="G38" s="141"/>
      <c r="H38" s="141"/>
    </row>
    <row r="39" spans="1:8" ht="12.75">
      <c r="A39" s="96" t="s">
        <v>84</v>
      </c>
      <c r="B39" s="141"/>
      <c r="C39" s="141"/>
      <c r="D39" s="141"/>
      <c r="E39" s="141"/>
      <c r="F39" s="141"/>
      <c r="G39" s="141"/>
      <c r="H39" s="141"/>
    </row>
    <row r="40" spans="1:8" ht="12.75">
      <c r="A40" s="118" t="s">
        <v>124</v>
      </c>
      <c r="B40" s="141">
        <v>202300</v>
      </c>
      <c r="C40" s="141">
        <v>46380</v>
      </c>
      <c r="D40" s="141"/>
      <c r="E40" s="141"/>
      <c r="F40" s="141">
        <v>2509.8</v>
      </c>
      <c r="G40" s="141"/>
      <c r="H40" s="141"/>
    </row>
    <row r="41" spans="1:8" ht="12.75">
      <c r="A41" s="118"/>
      <c r="B41" s="141"/>
      <c r="C41" s="141"/>
      <c r="D41" s="141"/>
      <c r="E41" s="141"/>
      <c r="F41" s="141"/>
      <c r="G41" s="141"/>
      <c r="H41" s="141"/>
    </row>
    <row r="42" spans="1:8" ht="12.75">
      <c r="A42" s="118"/>
      <c r="B42" s="141"/>
      <c r="C42" s="141"/>
      <c r="D42" s="141"/>
      <c r="E42" s="141"/>
      <c r="F42" s="141"/>
      <c r="G42" s="141"/>
      <c r="H42" s="141"/>
    </row>
    <row r="43" spans="1:8" ht="12.75">
      <c r="A43" s="96" t="s">
        <v>119</v>
      </c>
      <c r="B43" s="141"/>
      <c r="C43" s="141"/>
      <c r="D43" s="141"/>
      <c r="E43" s="141"/>
      <c r="F43" s="141"/>
      <c r="G43" s="141"/>
      <c r="H43" s="141"/>
    </row>
    <row r="44" spans="1:8" ht="48">
      <c r="A44" s="118" t="s">
        <v>121</v>
      </c>
      <c r="B44" s="141">
        <v>5620</v>
      </c>
      <c r="C44" s="141">
        <v>3372</v>
      </c>
      <c r="D44" s="141">
        <v>245</v>
      </c>
      <c r="E44" s="141"/>
      <c r="F44" s="141"/>
      <c r="G44" s="141"/>
      <c r="H44" s="141"/>
    </row>
    <row r="45" spans="1:8" ht="12.75">
      <c r="A45" s="118"/>
      <c r="B45" s="141"/>
      <c r="C45" s="141"/>
      <c r="D45" s="141"/>
      <c r="E45" s="141"/>
      <c r="F45" s="141"/>
      <c r="G45" s="141"/>
      <c r="H45" s="141"/>
    </row>
    <row r="46" spans="1:8" ht="12.75">
      <c r="A46" s="118"/>
      <c r="B46" s="141"/>
      <c r="C46" s="141"/>
      <c r="D46" s="141"/>
      <c r="E46" s="141"/>
      <c r="F46" s="141"/>
      <c r="G46" s="141"/>
      <c r="H46" s="141"/>
    </row>
    <row r="47" spans="1:8" ht="12.75">
      <c r="A47" s="118"/>
      <c r="B47" s="141"/>
      <c r="C47" s="141"/>
      <c r="D47" s="141"/>
      <c r="E47" s="141"/>
      <c r="F47" s="141"/>
      <c r="G47" s="141"/>
      <c r="H47" s="141"/>
    </row>
    <row r="48" spans="1:8" ht="12.75">
      <c r="A48" s="96" t="s">
        <v>104</v>
      </c>
      <c r="B48" s="141"/>
      <c r="C48" s="141"/>
      <c r="D48" s="141"/>
      <c r="E48" s="141"/>
      <c r="F48" s="141"/>
      <c r="G48" s="141"/>
      <c r="H48" s="141"/>
    </row>
    <row r="49" spans="1:8" ht="36">
      <c r="A49" s="118" t="s">
        <v>125</v>
      </c>
      <c r="B49" s="141">
        <v>114800</v>
      </c>
      <c r="C49" s="141">
        <v>38880</v>
      </c>
      <c r="D49" s="141">
        <v>2826</v>
      </c>
      <c r="E49" s="141"/>
      <c r="F49" s="141"/>
      <c r="G49" s="141"/>
      <c r="H49" s="141"/>
    </row>
    <row r="50" spans="1:8" ht="12.75">
      <c r="A50" s="96" t="s">
        <v>120</v>
      </c>
      <c r="B50" s="141"/>
      <c r="C50" s="141"/>
      <c r="D50" s="141"/>
      <c r="E50" s="141"/>
      <c r="F50" s="141"/>
      <c r="G50" s="141"/>
      <c r="H50" s="141"/>
    </row>
    <row r="51" spans="1:8" ht="24">
      <c r="A51" s="118" t="s">
        <v>122</v>
      </c>
      <c r="B51" s="141">
        <v>38000</v>
      </c>
      <c r="C51" s="141">
        <v>8400</v>
      </c>
      <c r="D51" s="141"/>
      <c r="E51" s="141">
        <v>594</v>
      </c>
      <c r="F51" s="141"/>
      <c r="G51" s="141"/>
      <c r="H51" s="141"/>
    </row>
    <row r="52" spans="1:8" ht="12.75">
      <c r="A52" s="118"/>
      <c r="B52" s="141"/>
      <c r="C52" s="141"/>
      <c r="D52" s="141"/>
      <c r="E52" s="141"/>
      <c r="F52" s="141"/>
      <c r="G52" s="141"/>
      <c r="H52" s="141"/>
    </row>
    <row r="53" spans="1:8" ht="12.75">
      <c r="A53" s="118"/>
      <c r="B53" s="141"/>
      <c r="C53" s="141"/>
      <c r="D53" s="141"/>
      <c r="E53" s="141"/>
      <c r="F53" s="141"/>
      <c r="G53" s="141"/>
      <c r="H53" s="141"/>
    </row>
    <row r="54" spans="1:17" s="130" customFormat="1" ht="12.75">
      <c r="A54" s="113"/>
      <c r="B54" s="143"/>
      <c r="C54" s="143"/>
      <c r="D54" s="143"/>
      <c r="E54" s="143"/>
      <c r="F54" s="143"/>
      <c r="G54" s="143"/>
      <c r="H54" s="143"/>
      <c r="I54" s="9"/>
      <c r="J54" s="10"/>
      <c r="K54" s="10"/>
      <c r="L54" s="10"/>
      <c r="M54" s="10"/>
      <c r="N54" s="10"/>
      <c r="O54" s="10"/>
      <c r="P54" s="10"/>
      <c r="Q54" s="10"/>
    </row>
    <row r="55" spans="1:8" ht="12.75">
      <c r="A55" s="100" t="s">
        <v>114</v>
      </c>
      <c r="B55" s="147">
        <f>SUM(B5:B54)</f>
        <v>5674238.547823</v>
      </c>
      <c r="C55" s="147">
        <f aca="true" t="shared" si="0" ref="C55:H55">SUM(C5:C54)</f>
        <v>2985151.1289999997</v>
      </c>
      <c r="D55" s="147">
        <f t="shared" si="0"/>
        <v>83769.59</v>
      </c>
      <c r="E55" s="147">
        <f t="shared" si="0"/>
        <v>594</v>
      </c>
      <c r="F55" s="147">
        <f t="shared" si="0"/>
        <v>81520.07</v>
      </c>
      <c r="G55" s="147">
        <f t="shared" si="0"/>
        <v>1010</v>
      </c>
      <c r="H55" s="147">
        <f t="shared" si="0"/>
        <v>10574</v>
      </c>
    </row>
    <row r="56" spans="1:8" ht="12.75">
      <c r="A56" s="96"/>
      <c r="B56" s="144"/>
      <c r="C56" s="144"/>
      <c r="D56" s="144"/>
      <c r="E56" s="144"/>
      <c r="F56" s="144"/>
      <c r="G56" s="144"/>
      <c r="H56" s="144"/>
    </row>
    <row r="57" spans="1:8" ht="12.75">
      <c r="A57" s="100" t="s">
        <v>115</v>
      </c>
      <c r="B57" s="144">
        <f>B55/1936.27</f>
        <v>2930.4996451026973</v>
      </c>
      <c r="C57" s="144">
        <f aca="true" t="shared" si="1" ref="C57:H57">C55/1936.27</f>
        <v>1541.7018953968195</v>
      </c>
      <c r="D57" s="144">
        <f t="shared" si="1"/>
        <v>43.26338268939765</v>
      </c>
      <c r="E57" s="144">
        <f t="shared" si="1"/>
        <v>0.306775398059155</v>
      </c>
      <c r="F57" s="144">
        <f t="shared" si="1"/>
        <v>42.10160256575788</v>
      </c>
      <c r="G57" s="144">
        <f t="shared" si="1"/>
        <v>0.5216214680803813</v>
      </c>
      <c r="H57" s="144">
        <f t="shared" si="1"/>
        <v>5.46101525097223</v>
      </c>
    </row>
    <row r="58" spans="1:8" ht="12.75">
      <c r="A58" s="114"/>
      <c r="B58" s="145"/>
      <c r="C58" s="145"/>
      <c r="D58" s="145"/>
      <c r="E58" s="145"/>
      <c r="F58" s="145"/>
      <c r="G58" s="145"/>
      <c r="H58" s="145"/>
    </row>
    <row r="59" spans="1:8" ht="12.75">
      <c r="A59" s="132"/>
      <c r="B59" s="146"/>
      <c r="C59" s="146"/>
      <c r="D59" s="146"/>
      <c r="E59" s="146"/>
      <c r="F59" s="146"/>
      <c r="G59" s="146"/>
      <c r="H59" s="146"/>
    </row>
    <row r="60" spans="1:8" ht="12.75">
      <c r="A60" s="132"/>
      <c r="B60" s="146"/>
      <c r="C60" s="146"/>
      <c r="D60" s="146"/>
      <c r="E60" s="146"/>
      <c r="F60" s="146"/>
      <c r="G60" s="146"/>
      <c r="H60" s="146"/>
    </row>
    <row r="61" spans="1:8" ht="12.75">
      <c r="A61" s="132" t="s">
        <v>117</v>
      </c>
      <c r="B61" s="146"/>
      <c r="C61" s="146"/>
      <c r="D61" s="146"/>
      <c r="E61" s="146"/>
      <c r="F61" s="146"/>
      <c r="G61" s="146"/>
      <c r="H61" s="146"/>
    </row>
    <row r="62" spans="1:8" s="149" customFormat="1" ht="12.75">
      <c r="A62" s="133" t="s">
        <v>126</v>
      </c>
      <c r="B62" s="148"/>
      <c r="C62" s="148"/>
      <c r="D62" s="148"/>
      <c r="E62" s="148"/>
      <c r="F62" s="148"/>
      <c r="G62" s="148"/>
      <c r="H62" s="148"/>
    </row>
    <row r="63" spans="1:8" ht="12.75">
      <c r="A63" s="133" t="s">
        <v>127</v>
      </c>
      <c r="B63" s="146"/>
      <c r="C63" s="146"/>
      <c r="D63" s="146"/>
      <c r="E63" s="146"/>
      <c r="F63" s="146"/>
      <c r="G63" s="146"/>
      <c r="H63" s="146"/>
    </row>
    <row r="64" spans="1:8" s="149" customFormat="1" ht="12.75">
      <c r="A64" s="133" t="s">
        <v>128</v>
      </c>
      <c r="B64" s="148"/>
      <c r="C64" s="148"/>
      <c r="D64" s="148"/>
      <c r="E64" s="148"/>
      <c r="F64" s="148"/>
      <c r="G64" s="148"/>
      <c r="H64" s="148"/>
    </row>
    <row r="65" spans="1:8" ht="12.75">
      <c r="A65" s="132"/>
      <c r="B65" s="146"/>
      <c r="C65" s="146"/>
      <c r="D65" s="146"/>
      <c r="E65" s="146"/>
      <c r="F65" s="146"/>
      <c r="G65" s="146"/>
      <c r="H65" s="146"/>
    </row>
    <row r="66" spans="1:8" ht="12.75">
      <c r="A66" s="150"/>
      <c r="B66" s="146"/>
      <c r="C66" s="146"/>
      <c r="D66" s="146"/>
      <c r="E66" s="146"/>
      <c r="F66" s="146"/>
      <c r="G66" s="146"/>
      <c r="H66" s="146"/>
    </row>
    <row r="67" spans="1:8" ht="12.75">
      <c r="A67" s="150"/>
      <c r="B67" s="146"/>
      <c r="C67" s="146"/>
      <c r="D67" s="146"/>
      <c r="E67" s="146"/>
      <c r="F67" s="146"/>
      <c r="G67" s="146"/>
      <c r="H67" s="146"/>
    </row>
    <row r="68" spans="2:8" ht="12.75">
      <c r="B68"/>
      <c r="C68"/>
      <c r="D68"/>
      <c r="E68"/>
      <c r="F68"/>
      <c r="G68"/>
      <c r="H68"/>
    </row>
    <row r="69" spans="2:8" ht="12.75">
      <c r="B69"/>
      <c r="C69"/>
      <c r="D69"/>
      <c r="E69"/>
      <c r="F69"/>
      <c r="G69"/>
      <c r="H69"/>
    </row>
    <row r="70" spans="2:8" ht="12.75">
      <c r="B70"/>
      <c r="C70"/>
      <c r="D70"/>
      <c r="E70"/>
      <c r="F70"/>
      <c r="G70"/>
      <c r="H70"/>
    </row>
    <row r="71" spans="2:8" ht="12.75">
      <c r="B71"/>
      <c r="C71"/>
      <c r="D71"/>
      <c r="E71"/>
      <c r="F71"/>
      <c r="G71"/>
      <c r="H71"/>
    </row>
    <row r="72" spans="2:8" ht="12.75">
      <c r="B72"/>
      <c r="C72"/>
      <c r="D72"/>
      <c r="E72"/>
      <c r="F72"/>
      <c r="G72"/>
      <c r="H72"/>
    </row>
    <row r="73" spans="2:8" ht="12.75">
      <c r="B73"/>
      <c r="C73"/>
      <c r="D73"/>
      <c r="E73"/>
      <c r="F73"/>
      <c r="G73"/>
      <c r="H73"/>
    </row>
    <row r="74" spans="2:8" ht="12.75">
      <c r="B74"/>
      <c r="C74"/>
      <c r="D74"/>
      <c r="E74"/>
      <c r="F74"/>
      <c r="G74"/>
      <c r="H74"/>
    </row>
    <row r="75" spans="2:8" ht="12.75">
      <c r="B75"/>
      <c r="C75"/>
      <c r="D75"/>
      <c r="E75"/>
      <c r="F75"/>
      <c r="G75"/>
      <c r="H75"/>
    </row>
    <row r="76" spans="2:8" ht="12.75">
      <c r="B76"/>
      <c r="C76"/>
      <c r="D76"/>
      <c r="E76"/>
      <c r="F76"/>
      <c r="G76"/>
      <c r="H76"/>
    </row>
    <row r="77" spans="2:8" ht="12.75">
      <c r="B77"/>
      <c r="C77"/>
      <c r="D77"/>
      <c r="E77"/>
      <c r="F77"/>
      <c r="G77"/>
      <c r="H77"/>
    </row>
    <row r="78" spans="2:8" ht="12.75">
      <c r="B78"/>
      <c r="C78"/>
      <c r="D78"/>
      <c r="E78"/>
      <c r="F78"/>
      <c r="G78"/>
      <c r="H78"/>
    </row>
    <row r="79" spans="2:8" ht="12.75">
      <c r="B79"/>
      <c r="C79"/>
      <c r="D79"/>
      <c r="E79"/>
      <c r="F79"/>
      <c r="G79"/>
      <c r="H79"/>
    </row>
    <row r="80" spans="2:8" ht="12.75">
      <c r="B80"/>
      <c r="C80"/>
      <c r="D80"/>
      <c r="E80"/>
      <c r="F80"/>
      <c r="G80"/>
      <c r="H80"/>
    </row>
    <row r="81" spans="2:8" ht="12.75">
      <c r="B81"/>
      <c r="C81"/>
      <c r="D81"/>
      <c r="E81"/>
      <c r="F81"/>
      <c r="G81"/>
      <c r="H81"/>
    </row>
    <row r="82" spans="2:8" ht="12.75">
      <c r="B82"/>
      <c r="C82"/>
      <c r="D82"/>
      <c r="E82"/>
      <c r="F82"/>
      <c r="G82"/>
      <c r="H82"/>
    </row>
    <row r="83" spans="2:8" ht="12.75">
      <c r="B83"/>
      <c r="C83"/>
      <c r="D83"/>
      <c r="E83"/>
      <c r="F83"/>
      <c r="G83"/>
      <c r="H83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</sheetData>
  <mergeCells count="1">
    <mergeCell ref="A18:A19"/>
  </mergeCells>
  <printOptions gridLines="1" horizontalCentered="1"/>
  <pageMargins left="0.1968503937007874" right="0.1968503937007874" top="1.45" bottom="0.6692913385826772" header="0.5511811023622047" footer="0.3937007874015748"/>
  <pageSetup horizontalDpi="600" verticalDpi="600" orientation="landscape" paperSize="9" r:id="rId1"/>
  <headerFooter alignWithMargins="0">
    <oddHeader>&amp;L&amp;"Arial,Grassetto"&amp;11COMITATO INTERMINISTERIALE PER LA
    PROGRAMMAZIONE ECONOMICA&amp;C&amp;"Arial,Grassetto"&amp;11
INTERVENTI NON AVVIATI - NUOVO QUADRO FINANZIARIO LEGGI N. 211/92, 611/96, 30/98, 194/98 (milioni di lire)&amp;R&amp;"Arial,Grassetto"&amp;11&amp;UALLEGATO   4</oddHead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3"/>
  <sheetViews>
    <sheetView workbookViewId="0" topLeftCell="A59">
      <selection activeCell="C42" sqref="C42"/>
    </sheetView>
  </sheetViews>
  <sheetFormatPr defaultColWidth="9.140625" defaultRowHeight="12.75"/>
  <cols>
    <col min="1" max="1" width="12.28125" style="0" customWidth="1"/>
    <col min="2" max="2" width="32.8515625" style="0" customWidth="1"/>
    <col min="3" max="4" width="15.00390625" style="267" customWidth="1"/>
    <col min="5" max="5" width="15.00390625" style="268" customWidth="1"/>
    <col min="6" max="6" width="15.00390625" style="267" customWidth="1"/>
    <col min="7" max="7" width="8.57421875" style="221" customWidth="1"/>
  </cols>
  <sheetData>
    <row r="1" spans="1:7" ht="12.75">
      <c r="A1" s="177"/>
      <c r="B1" s="178"/>
      <c r="C1" s="239" t="s">
        <v>130</v>
      </c>
      <c r="D1" s="240" t="s">
        <v>148</v>
      </c>
      <c r="E1" s="241"/>
      <c r="F1" s="242"/>
      <c r="G1" s="179"/>
    </row>
    <row r="2" spans="1:7" ht="12.75">
      <c r="A2" s="180"/>
      <c r="B2" s="181"/>
      <c r="C2" s="243" t="s">
        <v>149</v>
      </c>
      <c r="D2" s="239" t="s">
        <v>136</v>
      </c>
      <c r="E2" s="239"/>
      <c r="F2" s="245" t="s">
        <v>150</v>
      </c>
      <c r="G2" s="182"/>
    </row>
    <row r="3" spans="1:7" ht="12.75">
      <c r="A3" s="180" t="s">
        <v>151</v>
      </c>
      <c r="B3" s="181" t="s">
        <v>109</v>
      </c>
      <c r="C3" s="243" t="s">
        <v>109</v>
      </c>
      <c r="D3" s="246" t="s">
        <v>152</v>
      </c>
      <c r="E3" s="247"/>
      <c r="F3" s="248" t="s">
        <v>153</v>
      </c>
      <c r="G3" s="183"/>
    </row>
    <row r="4" spans="1:7" ht="12.75">
      <c r="A4" s="180"/>
      <c r="B4" s="181"/>
      <c r="C4" s="243"/>
      <c r="D4" s="142"/>
      <c r="E4" s="142"/>
      <c r="F4" s="249" t="s">
        <v>154</v>
      </c>
      <c r="G4" s="184" t="s">
        <v>155</v>
      </c>
    </row>
    <row r="5" spans="1:7" s="1" customFormat="1" ht="12.75">
      <c r="A5" s="185"/>
      <c r="B5" s="186"/>
      <c r="C5" s="250" t="s">
        <v>156</v>
      </c>
      <c r="D5" s="251" t="s">
        <v>157</v>
      </c>
      <c r="E5" s="251" t="s">
        <v>158</v>
      </c>
      <c r="F5" s="250" t="s">
        <v>159</v>
      </c>
      <c r="G5" s="187"/>
    </row>
    <row r="6" spans="1:43" s="192" customFormat="1" ht="12.75">
      <c r="A6" s="188"/>
      <c r="B6" s="189"/>
      <c r="C6" s="252" t="s">
        <v>160</v>
      </c>
      <c r="D6" s="253" t="s">
        <v>161</v>
      </c>
      <c r="E6" s="254"/>
      <c r="F6" s="255" t="s">
        <v>162</v>
      </c>
      <c r="G6" s="190" t="s">
        <v>163</v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</row>
    <row r="7" spans="3:43" s="193" customFormat="1" ht="12.75">
      <c r="C7" s="194"/>
      <c r="D7" s="194"/>
      <c r="E7" s="256"/>
      <c r="F7" s="194"/>
      <c r="G7" s="19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93" customFormat="1" ht="15">
      <c r="A8" s="222" t="s">
        <v>183</v>
      </c>
      <c r="B8" s="1"/>
      <c r="C8" s="199"/>
      <c r="D8" s="194"/>
      <c r="E8" s="256"/>
      <c r="F8" s="194"/>
      <c r="G8" s="19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93" customFormat="1" ht="12.75">
      <c r="A9" s="196"/>
      <c r="B9" s="1"/>
      <c r="C9" s="199"/>
      <c r="D9" s="194"/>
      <c r="E9" s="256"/>
      <c r="F9" s="194"/>
      <c r="G9" s="19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93" customFormat="1" ht="12.75">
      <c r="A10" s="28" t="s">
        <v>164</v>
      </c>
      <c r="B10" s="193" t="s">
        <v>48</v>
      </c>
      <c r="C10" s="257"/>
      <c r="D10" s="194"/>
      <c r="E10" s="256"/>
      <c r="F10" s="194"/>
      <c r="G10" s="19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93" customFormat="1" ht="25.5">
      <c r="A11" s="198"/>
      <c r="B11" s="7" t="s">
        <v>165</v>
      </c>
      <c r="C11" s="199">
        <v>964300</v>
      </c>
      <c r="D11" s="199">
        <v>49054.97</v>
      </c>
      <c r="E11" s="256">
        <v>20</v>
      </c>
      <c r="F11" s="194">
        <f>C11*60%</f>
        <v>578580</v>
      </c>
      <c r="G11" s="197">
        <f>F11/C11*100</f>
        <v>60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93" customFormat="1" ht="12.75">
      <c r="A12" s="198"/>
      <c r="B12" s="200"/>
      <c r="C12" s="199"/>
      <c r="D12" s="194"/>
      <c r="E12" s="256"/>
      <c r="F12" s="194"/>
      <c r="G12" s="19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93" customFormat="1" ht="12.75">
      <c r="A13" s="1" t="s">
        <v>166</v>
      </c>
      <c r="B13" s="201" t="s">
        <v>8</v>
      </c>
      <c r="C13" s="199"/>
      <c r="D13" s="194"/>
      <c r="E13" s="256"/>
      <c r="F13" s="194"/>
      <c r="G13" s="19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93" customFormat="1" ht="25.5">
      <c r="A14" s="196"/>
      <c r="B14" s="202" t="s">
        <v>167</v>
      </c>
      <c r="C14" s="199">
        <v>208809</v>
      </c>
      <c r="D14" s="194">
        <v>10622.34</v>
      </c>
      <c r="E14" s="256">
        <v>20</v>
      </c>
      <c r="F14" s="194">
        <f>C14*60%</f>
        <v>125285.4</v>
      </c>
      <c r="G14" s="197">
        <f>F14/C14*100</f>
        <v>60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93" customFormat="1" ht="12.75">
      <c r="A15" s="196"/>
      <c r="B15" s="1"/>
      <c r="C15" s="199"/>
      <c r="D15" s="194"/>
      <c r="E15" s="256"/>
      <c r="F15" s="194"/>
      <c r="G15" s="19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93" customFormat="1" ht="12.75">
      <c r="A16" s="28" t="s">
        <v>168</v>
      </c>
      <c r="B16" s="1" t="s">
        <v>28</v>
      </c>
      <c r="C16" s="199"/>
      <c r="D16" s="194"/>
      <c r="E16" s="256"/>
      <c r="F16" s="194"/>
      <c r="G16" s="19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2:43" s="193" customFormat="1" ht="25.5">
      <c r="B17" s="7" t="s">
        <v>169</v>
      </c>
      <c r="C17" s="199">
        <v>610007</v>
      </c>
      <c r="D17" s="194">
        <v>31031.7</v>
      </c>
      <c r="E17" s="256">
        <v>20</v>
      </c>
      <c r="F17" s="194">
        <f>C17*60%</f>
        <v>366004.2</v>
      </c>
      <c r="G17" s="197">
        <f>F17/C17*100</f>
        <v>60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2:43" s="193" customFormat="1" ht="12.75">
      <c r="B18" s="7"/>
      <c r="C18" s="199"/>
      <c r="D18" s="194"/>
      <c r="E18" s="256"/>
      <c r="F18" s="194"/>
      <c r="G18" s="19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93" customFormat="1" ht="12.75">
      <c r="A19" s="193" t="s">
        <v>170</v>
      </c>
      <c r="B19" s="7" t="s">
        <v>11</v>
      </c>
      <c r="C19" s="199"/>
      <c r="D19" s="194"/>
      <c r="E19" s="256"/>
      <c r="F19" s="194"/>
      <c r="G19" s="19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2:43" s="193" customFormat="1" ht="25.5">
      <c r="B20" s="7" t="s">
        <v>171</v>
      </c>
      <c r="C20" s="199">
        <v>682552</v>
      </c>
      <c r="D20" s="194">
        <v>34722.15</v>
      </c>
      <c r="E20" s="256">
        <v>20</v>
      </c>
      <c r="F20" s="194">
        <f>C20*60%</f>
        <v>409531.2</v>
      </c>
      <c r="G20" s="197">
        <f>F20/C20*100</f>
        <v>60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2:43" s="193" customFormat="1" ht="12.75">
      <c r="B21" s="7"/>
      <c r="C21" s="199"/>
      <c r="D21" s="194"/>
      <c r="E21" s="256"/>
      <c r="F21" s="194"/>
      <c r="G21" s="19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93" customFormat="1" ht="12.75">
      <c r="A22" s="193" t="s">
        <v>166</v>
      </c>
      <c r="B22" s="7" t="s">
        <v>8</v>
      </c>
      <c r="C22" s="199"/>
      <c r="D22" s="194"/>
      <c r="E22" s="256"/>
      <c r="F22" s="194"/>
      <c r="G22" s="19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2:43" s="193" customFormat="1" ht="51">
      <c r="B23" s="7" t="s">
        <v>172</v>
      </c>
      <c r="C23" s="199">
        <v>77000</v>
      </c>
      <c r="D23" s="203">
        <v>3917.07</v>
      </c>
      <c r="E23" s="256">
        <v>20</v>
      </c>
      <c r="F23" s="194">
        <f>C23*60%</f>
        <v>46200</v>
      </c>
      <c r="G23" s="197">
        <f>F23/C23*100</f>
        <v>60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2:43" s="193" customFormat="1" ht="12.75">
      <c r="B24" s="7"/>
      <c r="C24" s="199"/>
      <c r="D24" s="194"/>
      <c r="E24" s="256"/>
      <c r="F24" s="194"/>
      <c r="G24" s="19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93" customFormat="1" ht="12.75">
      <c r="A25" s="193" t="s">
        <v>166</v>
      </c>
      <c r="B25" s="7" t="s">
        <v>173</v>
      </c>
      <c r="C25" s="199"/>
      <c r="D25" s="194"/>
      <c r="E25" s="256"/>
      <c r="F25" s="194"/>
      <c r="G25" s="19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2:43" s="193" customFormat="1" ht="38.25">
      <c r="B26" s="7" t="s">
        <v>174</v>
      </c>
      <c r="C26" s="199">
        <v>23449</v>
      </c>
      <c r="D26" s="204">
        <v>1192.88</v>
      </c>
      <c r="E26" s="256">
        <v>20</v>
      </c>
      <c r="F26" s="194">
        <f>C26*60%</f>
        <v>14069.4</v>
      </c>
      <c r="G26" s="197">
        <f>F26/C26*100</f>
        <v>60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2:43" s="193" customFormat="1" ht="12.75">
      <c r="B27" s="7"/>
      <c r="C27" s="199"/>
      <c r="D27" s="194"/>
      <c r="E27" s="256"/>
      <c r="F27" s="194"/>
      <c r="G27" s="19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93" customFormat="1" ht="12.75">
      <c r="A28" s="193" t="s">
        <v>175</v>
      </c>
      <c r="B28" s="7" t="s">
        <v>176</v>
      </c>
      <c r="C28" s="199"/>
      <c r="D28" s="194"/>
      <c r="E28" s="256"/>
      <c r="F28" s="194"/>
      <c r="G28" s="19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2:43" s="193" customFormat="1" ht="38.25">
      <c r="B29" s="7" t="s">
        <v>177</v>
      </c>
      <c r="C29" s="199">
        <v>46448</v>
      </c>
      <c r="D29" s="194">
        <v>2362.86</v>
      </c>
      <c r="E29" s="256">
        <v>20</v>
      </c>
      <c r="F29" s="194">
        <f>C29*60%</f>
        <v>27868.8</v>
      </c>
      <c r="G29" s="197">
        <f>F29/C29*100</f>
        <v>60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93" customFormat="1" ht="12.75">
      <c r="A30" s="205"/>
      <c r="B30" s="7"/>
      <c r="C30" s="199"/>
      <c r="D30" s="194"/>
      <c r="E30" s="256"/>
      <c r="F30" s="194"/>
      <c r="G30" s="19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93" customFormat="1" ht="12.75">
      <c r="A31" s="205" t="s">
        <v>164</v>
      </c>
      <c r="B31" s="7" t="s">
        <v>48</v>
      </c>
      <c r="C31" s="199"/>
      <c r="D31" s="194"/>
      <c r="E31" s="256"/>
      <c r="F31" s="194"/>
      <c r="G31" s="19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93" customFormat="1" ht="38.25">
      <c r="A32" s="205"/>
      <c r="B32" s="7" t="s">
        <v>178</v>
      </c>
      <c r="C32" s="199">
        <v>95820</v>
      </c>
      <c r="D32" s="194">
        <v>4874.47</v>
      </c>
      <c r="E32" s="256">
        <v>20</v>
      </c>
      <c r="F32" s="194">
        <f>C32*60%</f>
        <v>57492</v>
      </c>
      <c r="G32" s="197">
        <f>F32/C32*100</f>
        <v>60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93" customFormat="1" ht="12.75">
      <c r="A33" s="205"/>
      <c r="B33" s="7"/>
      <c r="C33" s="199"/>
      <c r="D33" s="194"/>
      <c r="E33" s="256"/>
      <c r="F33" s="194"/>
      <c r="G33" s="19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93" customFormat="1" ht="12.75">
      <c r="A34" s="205" t="s">
        <v>179</v>
      </c>
      <c r="B34" s="7" t="s">
        <v>80</v>
      </c>
      <c r="C34" s="194"/>
      <c r="D34" s="194"/>
      <c r="E34" s="256"/>
      <c r="F34" s="194"/>
      <c r="G34" s="19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93" customFormat="1" ht="25.5">
      <c r="A35" s="205"/>
      <c r="B35" s="7" t="s">
        <v>180</v>
      </c>
      <c r="C35" s="199">
        <v>101670</v>
      </c>
      <c r="D35" s="194">
        <v>5172.06</v>
      </c>
      <c r="E35" s="256">
        <v>20</v>
      </c>
      <c r="F35" s="194">
        <f>C35*60%</f>
        <v>61002</v>
      </c>
      <c r="G35" s="197">
        <f>F35/C35*100</f>
        <v>60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93" customFormat="1" ht="12.75">
      <c r="A36" s="205"/>
      <c r="B36" s="7"/>
      <c r="C36" s="194"/>
      <c r="D36" s="194"/>
      <c r="E36" s="256"/>
      <c r="F36" s="194"/>
      <c r="G36" s="19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93" customFormat="1" ht="12.75">
      <c r="A37" s="205"/>
      <c r="B37" s="7"/>
      <c r="C37" s="194"/>
      <c r="D37" s="194"/>
      <c r="E37" s="256"/>
      <c r="F37" s="194"/>
      <c r="G37" s="19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223" customFormat="1" ht="15">
      <c r="A38" s="223" t="s">
        <v>184</v>
      </c>
      <c r="C38" s="224"/>
      <c r="D38" s="224"/>
      <c r="E38" s="258"/>
      <c r="F38" s="224"/>
      <c r="G38" s="225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</row>
    <row r="39" spans="1:43" s="193" customFormat="1" ht="12.75">
      <c r="A39" s="28" t="s">
        <v>185</v>
      </c>
      <c r="B39" s="227" t="s">
        <v>26</v>
      </c>
      <c r="C39" s="257"/>
      <c r="D39" s="194"/>
      <c r="E39" s="256"/>
      <c r="F39" s="194"/>
      <c r="G39" s="19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93" customFormat="1" ht="75" customHeight="1">
      <c r="A40" s="198"/>
      <c r="B40" s="228" t="s">
        <v>186</v>
      </c>
      <c r="C40" s="199">
        <v>20210</v>
      </c>
      <c r="D40" s="199">
        <v>1028.1</v>
      </c>
      <c r="E40" s="256">
        <v>20</v>
      </c>
      <c r="F40" s="194">
        <f>C40*60%</f>
        <v>12126</v>
      </c>
      <c r="G40" s="197">
        <f>F40/C40*100</f>
        <v>60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93" customFormat="1" ht="12.75">
      <c r="A41" s="198"/>
      <c r="B41" s="229"/>
      <c r="C41" s="199"/>
      <c r="D41" s="194"/>
      <c r="E41" s="256"/>
      <c r="F41" s="194"/>
      <c r="G41" s="197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93" customFormat="1" ht="12.75">
      <c r="A42" s="1" t="s">
        <v>179</v>
      </c>
      <c r="B42" s="230" t="s">
        <v>84</v>
      </c>
      <c r="C42" s="199"/>
      <c r="D42" s="194"/>
      <c r="E42" s="256"/>
      <c r="F42" s="194"/>
      <c r="G42" s="19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93" customFormat="1" ht="63.75">
      <c r="A43" s="196"/>
      <c r="B43" s="231" t="s">
        <v>187</v>
      </c>
      <c r="C43" s="199">
        <v>296000</v>
      </c>
      <c r="D43" s="194">
        <v>15057.83</v>
      </c>
      <c r="E43" s="256">
        <v>20</v>
      </c>
      <c r="F43" s="194">
        <f>C43*60%</f>
        <v>177600</v>
      </c>
      <c r="G43" s="197">
        <f>F43/C43*100</f>
        <v>60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93" customFormat="1" ht="12.75">
      <c r="A44" s="196"/>
      <c r="B44" s="232"/>
      <c r="C44" s="199"/>
      <c r="D44" s="194"/>
      <c r="E44" s="256"/>
      <c r="F44" s="194"/>
      <c r="G44" s="19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234" customFormat="1" ht="12.75">
      <c r="A45" s="234" t="s">
        <v>197</v>
      </c>
      <c r="B45" s="235" t="s">
        <v>188</v>
      </c>
      <c r="C45" s="259"/>
      <c r="D45" s="236"/>
      <c r="E45" s="236"/>
      <c r="F45" s="236"/>
      <c r="G45" s="237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</row>
    <row r="46" spans="2:43" s="193" customFormat="1" ht="51">
      <c r="B46" s="228" t="s">
        <v>189</v>
      </c>
      <c r="C46" s="199">
        <v>125081</v>
      </c>
      <c r="D46" s="194">
        <v>6363</v>
      </c>
      <c r="E46" s="256">
        <v>20</v>
      </c>
      <c r="F46" s="194">
        <f>C46*60%</f>
        <v>75048.59999999999</v>
      </c>
      <c r="G46" s="197">
        <f>F46/C46*100</f>
        <v>60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43" s="193" customFormat="1" ht="12.75">
      <c r="B47" s="228"/>
      <c r="C47" s="199"/>
      <c r="D47" s="194"/>
      <c r="E47" s="256"/>
      <c r="F47" s="194"/>
      <c r="G47" s="19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93" customFormat="1" ht="25.5">
      <c r="A48" s="28" t="s">
        <v>197</v>
      </c>
      <c r="B48" s="228" t="s">
        <v>190</v>
      </c>
      <c r="C48" s="199"/>
      <c r="D48" s="194"/>
      <c r="E48" s="256"/>
      <c r="F48" s="194"/>
      <c r="G48" s="197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2:43" s="193" customFormat="1" ht="38.25">
      <c r="B49" s="228" t="s">
        <v>191</v>
      </c>
      <c r="C49" s="199">
        <v>69200</v>
      </c>
      <c r="D49" s="194">
        <v>3520.28</v>
      </c>
      <c r="E49" s="256">
        <v>20</v>
      </c>
      <c r="F49" s="194">
        <f>C49*60%</f>
        <v>41520</v>
      </c>
      <c r="G49" s="197">
        <f>F49/C49*100</f>
        <v>60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2:43" s="193" customFormat="1" ht="12.75">
      <c r="B50" s="228"/>
      <c r="C50" s="199"/>
      <c r="D50" s="194"/>
      <c r="E50" s="256"/>
      <c r="F50" s="194"/>
      <c r="G50" s="197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93" customFormat="1" ht="12.75">
      <c r="A51" s="193" t="s">
        <v>175</v>
      </c>
      <c r="B51" s="228" t="s">
        <v>192</v>
      </c>
      <c r="C51" s="199"/>
      <c r="D51" s="194"/>
      <c r="E51" s="256"/>
      <c r="F51" s="194"/>
      <c r="G51" s="19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2:43" s="193" customFormat="1" ht="25.5">
      <c r="B52" s="228" t="s">
        <v>193</v>
      </c>
      <c r="C52" s="199">
        <v>60000</v>
      </c>
      <c r="D52" s="204">
        <v>3052.26</v>
      </c>
      <c r="E52" s="256">
        <v>20</v>
      </c>
      <c r="F52" s="194">
        <f>C52*60%</f>
        <v>36000</v>
      </c>
      <c r="G52" s="197">
        <f>F52/C52*100</f>
        <v>60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2:43" s="193" customFormat="1" ht="12.75">
      <c r="B53" s="228"/>
      <c r="C53" s="199"/>
      <c r="D53" s="194"/>
      <c r="E53" s="256"/>
      <c r="F53" s="194"/>
      <c r="G53" s="19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93" customFormat="1" ht="12.75">
      <c r="A54" s="193" t="s">
        <v>170</v>
      </c>
      <c r="B54" s="228" t="s">
        <v>71</v>
      </c>
      <c r="C54" s="199"/>
      <c r="D54" s="194"/>
      <c r="E54" s="256"/>
      <c r="F54" s="194"/>
      <c r="G54" s="19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2:43" s="193" customFormat="1" ht="25.5">
      <c r="B55" s="228" t="s">
        <v>194</v>
      </c>
      <c r="C55" s="199">
        <v>99010</v>
      </c>
      <c r="D55" s="194">
        <v>5036.74</v>
      </c>
      <c r="E55" s="256">
        <v>20</v>
      </c>
      <c r="F55" s="194">
        <f>C55*60%</f>
        <v>59406</v>
      </c>
      <c r="G55" s="197">
        <f>F55/C55*100</f>
        <v>60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93" customFormat="1" ht="12.75">
      <c r="A56" s="205"/>
      <c r="B56" s="228"/>
      <c r="C56" s="199"/>
      <c r="D56" s="194"/>
      <c r="E56" s="256"/>
      <c r="F56" s="194"/>
      <c r="G56" s="19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93" customFormat="1" ht="25.5">
      <c r="A57" s="28" t="s">
        <v>197</v>
      </c>
      <c r="B57" s="228" t="s">
        <v>195</v>
      </c>
      <c r="C57" s="199"/>
      <c r="D57" s="194"/>
      <c r="E57" s="256"/>
      <c r="F57" s="194"/>
      <c r="G57" s="19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93" customFormat="1" ht="51">
      <c r="A58" s="205"/>
      <c r="B58" s="233" t="s">
        <v>196</v>
      </c>
      <c r="C58" s="199">
        <v>58394</v>
      </c>
      <c r="D58" s="194">
        <v>2970.56</v>
      </c>
      <c r="E58" s="256">
        <v>20</v>
      </c>
      <c r="F58" s="194">
        <f>C58*60%</f>
        <v>35036.4</v>
      </c>
      <c r="G58" s="197">
        <f>F58/C58*100</f>
        <v>60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93" customFormat="1" ht="12.75">
      <c r="A59" s="205"/>
      <c r="B59" s="7"/>
      <c r="C59" s="194"/>
      <c r="D59" s="194"/>
      <c r="E59" s="256"/>
      <c r="F59" s="194"/>
      <c r="G59" s="19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2:43" s="206" customFormat="1" ht="15">
      <c r="B60" s="207" t="s">
        <v>114</v>
      </c>
      <c r="C60" s="260">
        <f>SUM(C11:C59)</f>
        <v>3537950</v>
      </c>
      <c r="D60" s="260">
        <f>SUM(D11:D59)</f>
        <v>179979.27</v>
      </c>
      <c r="E60" s="261"/>
      <c r="F60" s="260">
        <f>SUM(F11:F59)</f>
        <v>2122770</v>
      </c>
      <c r="G60" s="208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</row>
    <row r="61" spans="2:43" s="206" customFormat="1" ht="15">
      <c r="B61" s="207"/>
      <c r="C61" s="260"/>
      <c r="D61" s="260"/>
      <c r="E61" s="261"/>
      <c r="F61" s="260"/>
      <c r="G61" s="208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</row>
    <row r="62" spans="2:43" s="206" customFormat="1" ht="15">
      <c r="B62" s="207" t="s">
        <v>115</v>
      </c>
      <c r="C62" s="260">
        <f>C60/1936.27</f>
        <v>1827.1986861336488</v>
      </c>
      <c r="D62" s="260">
        <f>D60/1936.27</f>
        <v>92.95153568458944</v>
      </c>
      <c r="E62" s="261"/>
      <c r="F62" s="260">
        <f>F60/1936.27</f>
        <v>1096.3192116801893</v>
      </c>
      <c r="G62" s="208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</row>
    <row r="63" spans="2:43" s="210" customFormat="1" ht="12.75">
      <c r="B63" s="211"/>
      <c r="C63" s="212"/>
      <c r="D63" s="212"/>
      <c r="E63" s="262"/>
      <c r="F63" s="212"/>
      <c r="G63" s="213"/>
      <c r="H63" s="15"/>
      <c r="I63" s="15"/>
      <c r="J63" s="15"/>
      <c r="K63" s="15"/>
      <c r="L63" s="15"/>
      <c r="M63" s="15"/>
      <c r="N63" s="15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</row>
    <row r="64" spans="3:7" s="10" customFormat="1" ht="12.75">
      <c r="C64" s="263"/>
      <c r="D64" s="263"/>
      <c r="E64" s="264"/>
      <c r="F64" s="263"/>
      <c r="G64" s="215"/>
    </row>
    <row r="65" spans="1:7" s="10" customFormat="1" ht="12.75">
      <c r="A65" s="216" t="s">
        <v>117</v>
      </c>
      <c r="C65" s="263"/>
      <c r="D65" s="263"/>
      <c r="E65" s="264"/>
      <c r="F65" s="263"/>
      <c r="G65" s="215"/>
    </row>
    <row r="66" spans="1:7" s="10" customFormat="1" ht="12.75">
      <c r="A66" s="216" t="s">
        <v>181</v>
      </c>
      <c r="C66" s="263"/>
      <c r="D66" s="263"/>
      <c r="E66" s="264"/>
      <c r="F66" s="263"/>
      <c r="G66" s="215"/>
    </row>
    <row r="67" spans="1:7" s="10" customFormat="1" ht="12.75">
      <c r="A67" s="216" t="s">
        <v>182</v>
      </c>
      <c r="C67" s="263"/>
      <c r="D67" s="263"/>
      <c r="E67" s="264"/>
      <c r="F67" s="263"/>
      <c r="G67" s="215"/>
    </row>
    <row r="68" spans="3:7" s="10" customFormat="1" ht="12.75">
      <c r="C68" s="263"/>
      <c r="D68" s="263"/>
      <c r="E68" s="264"/>
      <c r="F68" s="263"/>
      <c r="G68" s="215"/>
    </row>
    <row r="69" spans="3:43" s="217" customFormat="1" ht="12.75">
      <c r="C69" s="142"/>
      <c r="D69" s="142"/>
      <c r="E69" s="265"/>
      <c r="F69" s="266"/>
      <c r="G69" s="219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</row>
    <row r="70" spans="1:43" s="217" customFormat="1" ht="12.75">
      <c r="A70" s="220"/>
      <c r="C70" s="142"/>
      <c r="D70" s="142"/>
      <c r="E70" s="265"/>
      <c r="F70" s="266"/>
      <c r="G70" s="219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</row>
    <row r="71" spans="3:43" s="217" customFormat="1" ht="12.75">
      <c r="C71" s="142"/>
      <c r="D71" s="142"/>
      <c r="E71" s="265"/>
      <c r="F71" s="266"/>
      <c r="G71" s="219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</row>
    <row r="72" spans="3:43" s="217" customFormat="1" ht="12.75">
      <c r="C72" s="142"/>
      <c r="D72" s="142"/>
      <c r="E72" s="265"/>
      <c r="F72" s="142"/>
      <c r="G72" s="219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</row>
    <row r="73" spans="3:43" s="217" customFormat="1" ht="12.75">
      <c r="C73" s="142"/>
      <c r="D73" s="142"/>
      <c r="E73" s="265"/>
      <c r="F73" s="142"/>
      <c r="G73" s="219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</row>
    <row r="74" spans="7:43" ht="12.75">
      <c r="G74" s="215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7:43" ht="12.75">
      <c r="G75" s="215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7:43" ht="12.75">
      <c r="G76" s="215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7:43" ht="12.75">
      <c r="G77" s="215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7:43" ht="12.75">
      <c r="G78" s="215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7:43" ht="12.75">
      <c r="G79" s="21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7:43" ht="12.75">
      <c r="G80" s="215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7:43" ht="12.75">
      <c r="G81" s="215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7:43" ht="12.75">
      <c r="G82" s="215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7:43" ht="12.75">
      <c r="G83" s="215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7:43" ht="12.75">
      <c r="G84" s="215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8:43" ht="12.75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8:43" ht="12.75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8:43" ht="12.75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8:43" ht="12.7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8:43" ht="12.75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8:43" ht="12.75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8:43" ht="12.75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8:43" ht="12.75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8:43" ht="12.75"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8:43" ht="12.75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8:43" ht="12.75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8:43" ht="12.75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8:43" ht="12.75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8:43" ht="12.75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8:43" ht="12.75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8:43" ht="12.75"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8:43" ht="12.75"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8:43" ht="12.75"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8:43" ht="12.75"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</sheetData>
  <printOptions gridLines="1" horizontalCentered="1"/>
  <pageMargins left="0.1968503937007874" right="0.1968503937007874" top="2.1" bottom="0.3937007874015748" header="1.57" footer="0"/>
  <pageSetup horizontalDpi="300" verticalDpi="300" orientation="portrait" paperSize="9" scale="90" r:id="rId1"/>
  <headerFooter alignWithMargins="0">
    <oddHeader>&amp;C&amp;"Arial,Grassetto"
INTERVENTI NON AVVIATI - NUOVO QUADRO FINANZIARIO LEGGE N. 448/1998  (importi in milioni di lire)&amp;R&amp;"Arial,Grassetto"&amp;11&amp;UALLEGATO 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selection activeCell="B13" sqref="B13"/>
    </sheetView>
  </sheetViews>
  <sheetFormatPr defaultColWidth="9.140625" defaultRowHeight="12.75"/>
  <cols>
    <col min="1" max="1" width="17.7109375" style="0" customWidth="1"/>
    <col min="2" max="2" width="16.140625" style="0" customWidth="1"/>
    <col min="3" max="3" width="16.57421875" style="0" customWidth="1"/>
    <col min="4" max="4" width="18.8515625" style="0" customWidth="1"/>
    <col min="5" max="5" width="13.57421875" style="38" customWidth="1"/>
    <col min="6" max="6" width="15.140625" style="38" customWidth="1"/>
    <col min="7" max="7" width="17.28125" style="38" customWidth="1"/>
    <col min="8" max="8" width="16.7109375" style="38" customWidth="1"/>
  </cols>
  <sheetData>
    <row r="1" spans="1:8" ht="24">
      <c r="A1" s="123" t="s">
        <v>110</v>
      </c>
      <c r="B1" s="123" t="s">
        <v>111</v>
      </c>
      <c r="C1" s="123" t="s">
        <v>112</v>
      </c>
      <c r="D1" s="124" t="s">
        <v>44</v>
      </c>
      <c r="E1" s="125"/>
      <c r="F1" s="103" t="s">
        <v>45</v>
      </c>
      <c r="G1" s="103" t="s">
        <v>46</v>
      </c>
      <c r="H1" s="103" t="s">
        <v>47</v>
      </c>
    </row>
    <row r="2" spans="1:8" ht="12.75">
      <c r="A2" s="115" t="s">
        <v>109</v>
      </c>
      <c r="B2" s="115" t="s">
        <v>109</v>
      </c>
      <c r="C2" s="115" t="s">
        <v>113</v>
      </c>
      <c r="D2" s="115" t="s">
        <v>6</v>
      </c>
      <c r="E2" s="116" t="s">
        <v>7</v>
      </c>
      <c r="F2" s="116" t="s">
        <v>7</v>
      </c>
      <c r="G2" s="116" t="s">
        <v>7</v>
      </c>
      <c r="H2" s="116" t="s">
        <v>7</v>
      </c>
    </row>
    <row r="3" spans="1:8" ht="14.25">
      <c r="A3" s="96" t="s">
        <v>48</v>
      </c>
      <c r="B3" s="99"/>
      <c r="C3" s="99"/>
      <c r="D3" s="99"/>
      <c r="E3" s="117"/>
      <c r="F3" s="117"/>
      <c r="G3" s="117"/>
      <c r="H3" s="117"/>
    </row>
    <row r="4" spans="1:8" ht="36">
      <c r="A4" s="118" t="s">
        <v>49</v>
      </c>
      <c r="B4" s="119">
        <v>143900000000</v>
      </c>
      <c r="C4" s="119">
        <v>20140000000</v>
      </c>
      <c r="D4" s="119"/>
      <c r="E4" s="119" t="s">
        <v>50</v>
      </c>
      <c r="F4" s="119" t="s">
        <v>50</v>
      </c>
      <c r="G4" s="119" t="s">
        <v>50</v>
      </c>
      <c r="H4" s="119" t="s">
        <v>50</v>
      </c>
    </row>
    <row r="5" spans="1:8" ht="14.25">
      <c r="A5" s="99"/>
      <c r="B5" s="99"/>
      <c r="C5" s="109">
        <v>66200000000</v>
      </c>
      <c r="D5" s="109">
        <v>4480530166</v>
      </c>
      <c r="E5" s="119" t="s">
        <v>50</v>
      </c>
      <c r="F5" s="119" t="s">
        <v>50</v>
      </c>
      <c r="G5" s="119" t="s">
        <v>50</v>
      </c>
      <c r="H5" s="119" t="s">
        <v>50</v>
      </c>
    </row>
    <row r="6" spans="1:8" ht="12.75">
      <c r="A6" s="118" t="s">
        <v>51</v>
      </c>
      <c r="B6" s="119">
        <v>282000000000</v>
      </c>
      <c r="C6" s="119">
        <v>169200000000</v>
      </c>
      <c r="D6" s="119">
        <v>9466000000</v>
      </c>
      <c r="E6" s="119" t="s">
        <v>50</v>
      </c>
      <c r="F6" s="119" t="s">
        <v>50</v>
      </c>
      <c r="G6" s="119" t="s">
        <v>50</v>
      </c>
      <c r="H6" s="119" t="s">
        <v>50</v>
      </c>
    </row>
    <row r="7" spans="1:8" ht="48">
      <c r="A7" s="118" t="s">
        <v>52</v>
      </c>
      <c r="B7" s="119">
        <v>872690000000</v>
      </c>
      <c r="C7" s="119">
        <v>523614000000</v>
      </c>
      <c r="D7" s="119">
        <v>23903000000</v>
      </c>
      <c r="E7" s="119" t="s">
        <v>50</v>
      </c>
      <c r="F7" s="119" t="s">
        <v>50</v>
      </c>
      <c r="G7" s="119" t="s">
        <v>50</v>
      </c>
      <c r="H7" s="119">
        <v>4624000000</v>
      </c>
    </row>
    <row r="8" spans="1:8" ht="36">
      <c r="A8" s="118" t="s">
        <v>53</v>
      </c>
      <c r="B8" s="119">
        <v>200000000000</v>
      </c>
      <c r="C8" s="119">
        <v>120000000000</v>
      </c>
      <c r="D8" s="119">
        <v>6388000000</v>
      </c>
      <c r="E8" s="119" t="s">
        <v>50</v>
      </c>
      <c r="F8" s="119" t="s">
        <v>50</v>
      </c>
      <c r="G8" s="119" t="s">
        <v>50</v>
      </c>
      <c r="H8" s="119" t="s">
        <v>50</v>
      </c>
    </row>
    <row r="9" spans="1:8" ht="12.75">
      <c r="A9" s="118" t="s">
        <v>54</v>
      </c>
      <c r="B9" s="119">
        <v>65390000000</v>
      </c>
      <c r="C9" s="119">
        <v>6539000000</v>
      </c>
      <c r="D9" s="119"/>
      <c r="E9" s="119" t="s">
        <v>50</v>
      </c>
      <c r="F9" s="119" t="s">
        <v>50</v>
      </c>
      <c r="G9" s="119" t="s">
        <v>50</v>
      </c>
      <c r="H9" s="119" t="s">
        <v>50</v>
      </c>
    </row>
    <row r="10" spans="1:8" ht="14.25">
      <c r="A10" s="99"/>
      <c r="B10" s="99"/>
      <c r="C10" s="109">
        <v>32695000000</v>
      </c>
      <c r="D10" s="109">
        <v>2302128018</v>
      </c>
      <c r="E10" s="119" t="s">
        <v>50</v>
      </c>
      <c r="F10" s="119" t="s">
        <v>50</v>
      </c>
      <c r="G10" s="119" t="s">
        <v>50</v>
      </c>
      <c r="H10" s="119" t="s">
        <v>50</v>
      </c>
    </row>
    <row r="11" spans="1:8" ht="24">
      <c r="A11" s="118" t="s">
        <v>21</v>
      </c>
      <c r="B11" s="119">
        <v>35000000000</v>
      </c>
      <c r="C11" s="109">
        <v>17500000000</v>
      </c>
      <c r="D11" s="109">
        <v>1721336812</v>
      </c>
      <c r="E11" s="119" t="s">
        <v>50</v>
      </c>
      <c r="F11" s="119" t="s">
        <v>50</v>
      </c>
      <c r="G11" s="119" t="s">
        <v>50</v>
      </c>
      <c r="H11" s="119" t="s">
        <v>50</v>
      </c>
    </row>
    <row r="12" spans="1:8" ht="14.25">
      <c r="A12" s="96" t="s">
        <v>55</v>
      </c>
      <c r="B12" s="99"/>
      <c r="C12" s="99"/>
      <c r="D12" s="99"/>
      <c r="E12" s="117"/>
      <c r="F12" s="117"/>
      <c r="G12" s="117"/>
      <c r="H12" s="117"/>
    </row>
    <row r="13" spans="1:8" ht="48">
      <c r="A13" s="118" t="s">
        <v>56</v>
      </c>
      <c r="B13" s="119">
        <v>125000000000</v>
      </c>
      <c r="C13" s="119">
        <v>75000000000</v>
      </c>
      <c r="D13" s="119">
        <v>3808000000</v>
      </c>
      <c r="E13" s="119" t="s">
        <v>50</v>
      </c>
      <c r="F13" s="119" t="s">
        <v>50</v>
      </c>
      <c r="G13" s="119" t="s">
        <v>50</v>
      </c>
      <c r="H13" s="119">
        <v>950000000</v>
      </c>
    </row>
    <row r="14" spans="1:8" ht="14.25">
      <c r="A14" s="96" t="s">
        <v>57</v>
      </c>
      <c r="B14" s="99"/>
      <c r="C14" s="99"/>
      <c r="D14" s="99"/>
      <c r="E14" s="117"/>
      <c r="F14" s="117"/>
      <c r="G14" s="117"/>
      <c r="H14" s="117"/>
    </row>
    <row r="15" spans="1:8" ht="36">
      <c r="A15" s="118" t="s">
        <v>58</v>
      </c>
      <c r="B15" s="119">
        <v>118687000000</v>
      </c>
      <c r="C15" s="119">
        <v>71212200000</v>
      </c>
      <c r="D15" s="119">
        <v>4549000000</v>
      </c>
      <c r="E15" s="119" t="s">
        <v>50</v>
      </c>
      <c r="F15" s="119" t="s">
        <v>50</v>
      </c>
      <c r="G15" s="119">
        <v>733000000</v>
      </c>
      <c r="H15" s="119" t="s">
        <v>50</v>
      </c>
    </row>
    <row r="16" spans="1:8" ht="14.25">
      <c r="A16" s="96" t="s">
        <v>8</v>
      </c>
      <c r="B16" s="99"/>
      <c r="C16" s="99"/>
      <c r="D16" s="99"/>
      <c r="E16" s="117"/>
      <c r="F16" s="117"/>
      <c r="G16" s="117"/>
      <c r="H16" s="117"/>
    </row>
    <row r="17" spans="1:8" ht="36">
      <c r="A17" s="118" t="s">
        <v>60</v>
      </c>
      <c r="B17" s="119">
        <v>700000000000</v>
      </c>
      <c r="C17" s="109">
        <v>175000000000</v>
      </c>
      <c r="D17" s="119">
        <v>6010000000</v>
      </c>
      <c r="E17" s="119" t="s">
        <v>50</v>
      </c>
      <c r="F17" s="119" t="s">
        <v>50</v>
      </c>
      <c r="G17" s="119" t="s">
        <v>50</v>
      </c>
      <c r="H17" s="119">
        <v>5000000000</v>
      </c>
    </row>
    <row r="18" spans="1:8" ht="14.25">
      <c r="A18" s="99"/>
      <c r="B18" s="99"/>
      <c r="C18" s="109">
        <v>175000000000</v>
      </c>
      <c r="D18" s="119">
        <v>12592500000</v>
      </c>
      <c r="F18" s="119">
        <v>2398300000</v>
      </c>
      <c r="G18" s="119" t="s">
        <v>50</v>
      </c>
      <c r="H18" s="119" t="s">
        <v>50</v>
      </c>
    </row>
    <row r="19" spans="1:8" ht="24">
      <c r="A19" s="118" t="s">
        <v>61</v>
      </c>
      <c r="B19" s="119">
        <v>1018109000000</v>
      </c>
      <c r="C19" s="109">
        <v>313500000000</v>
      </c>
      <c r="D19" s="109">
        <v>26940779808</v>
      </c>
      <c r="E19" s="119" t="s">
        <v>50</v>
      </c>
      <c r="F19" s="119" t="s">
        <v>50</v>
      </c>
      <c r="G19" s="119" t="s">
        <v>50</v>
      </c>
      <c r="H19" s="119" t="s">
        <v>50</v>
      </c>
    </row>
    <row r="20" spans="1:8" ht="12.75">
      <c r="A20" s="118" t="s">
        <v>10</v>
      </c>
      <c r="B20" s="119">
        <v>26032000000</v>
      </c>
      <c r="C20" s="109">
        <v>15619200000</v>
      </c>
      <c r="D20" s="120" t="s">
        <v>50</v>
      </c>
      <c r="E20" s="119" t="s">
        <v>50</v>
      </c>
      <c r="F20" s="109">
        <v>1097330208</v>
      </c>
      <c r="G20" s="119" t="s">
        <v>50</v>
      </c>
      <c r="H20" s="119" t="s">
        <v>50</v>
      </c>
    </row>
    <row r="21" spans="1:8" ht="12.75">
      <c r="A21" s="118" t="s">
        <v>62</v>
      </c>
      <c r="B21" s="119">
        <v>365000000000</v>
      </c>
      <c r="C21" s="119">
        <v>219000000000</v>
      </c>
      <c r="D21" s="120" t="s">
        <v>50</v>
      </c>
      <c r="E21" s="119" t="s">
        <v>50</v>
      </c>
      <c r="F21" s="119">
        <v>12147000000</v>
      </c>
      <c r="G21" s="119" t="s">
        <v>50</v>
      </c>
      <c r="H21" s="119" t="s">
        <v>50</v>
      </c>
    </row>
    <row r="22" spans="1:8" ht="14.25">
      <c r="A22" s="96" t="s">
        <v>23</v>
      </c>
      <c r="B22" s="99"/>
      <c r="C22" s="99"/>
      <c r="D22" s="99"/>
      <c r="E22" s="117"/>
      <c r="F22" s="117"/>
      <c r="G22" s="117"/>
      <c r="H22" s="117"/>
    </row>
    <row r="23" spans="1:8" ht="48">
      <c r="A23" s="118" t="s">
        <v>63</v>
      </c>
      <c r="B23" s="119">
        <v>232000000000</v>
      </c>
      <c r="C23" s="109">
        <v>130000000000</v>
      </c>
      <c r="D23" s="119">
        <v>8304000000</v>
      </c>
      <c r="E23" s="119" t="s">
        <v>50</v>
      </c>
      <c r="F23" s="119" t="s">
        <v>50</v>
      </c>
      <c r="G23" s="119" t="s">
        <v>50</v>
      </c>
      <c r="H23" s="119" t="s">
        <v>50</v>
      </c>
    </row>
    <row r="24" spans="1:8" ht="36">
      <c r="A24" s="118" t="s">
        <v>64</v>
      </c>
      <c r="B24" s="119">
        <v>520000000000</v>
      </c>
      <c r="C24" s="109">
        <v>312000000000</v>
      </c>
      <c r="D24" s="109">
        <v>21999488456</v>
      </c>
      <c r="E24" s="119" t="s">
        <v>50</v>
      </c>
      <c r="F24" s="119" t="s">
        <v>50</v>
      </c>
      <c r="G24" s="109">
        <v>3561911086</v>
      </c>
      <c r="H24" s="119" t="s">
        <v>50</v>
      </c>
    </row>
    <row r="25" spans="1:8" ht="14.25">
      <c r="A25" s="96" t="s">
        <v>26</v>
      </c>
      <c r="B25" s="99"/>
      <c r="C25" s="99"/>
      <c r="D25" s="99"/>
      <c r="E25" s="117"/>
      <c r="F25" s="117"/>
      <c r="G25" s="117"/>
      <c r="H25" s="117"/>
    </row>
    <row r="26" spans="1:8" ht="48">
      <c r="A26" s="118" t="s">
        <v>65</v>
      </c>
      <c r="B26" s="119">
        <v>41800000000</v>
      </c>
      <c r="C26" s="109">
        <v>12500000000</v>
      </c>
      <c r="D26" s="119">
        <v>798000000</v>
      </c>
      <c r="E26" s="119" t="s">
        <v>50</v>
      </c>
      <c r="F26" s="119" t="s">
        <v>50</v>
      </c>
      <c r="G26" s="119" t="s">
        <v>50</v>
      </c>
      <c r="H26" s="119" t="s">
        <v>50</v>
      </c>
    </row>
    <row r="27" spans="1:8" ht="36">
      <c r="A27" s="118" t="s">
        <v>38</v>
      </c>
      <c r="B27" s="119">
        <v>20224000000</v>
      </c>
      <c r="C27" s="109">
        <v>12134400000</v>
      </c>
      <c r="D27" s="109">
        <v>700786526</v>
      </c>
      <c r="E27" s="119" t="s">
        <v>50</v>
      </c>
      <c r="F27" s="119" t="s">
        <v>50</v>
      </c>
      <c r="G27" s="109">
        <v>136101080</v>
      </c>
      <c r="H27" s="119" t="s">
        <v>50</v>
      </c>
    </row>
    <row r="28" spans="1:8" ht="14.25">
      <c r="A28" s="96" t="s">
        <v>66</v>
      </c>
      <c r="B28" s="99"/>
      <c r="C28" s="99"/>
      <c r="D28" s="99"/>
      <c r="E28" s="117"/>
      <c r="F28" s="117"/>
      <c r="G28" s="117"/>
      <c r="H28" s="117"/>
    </row>
    <row r="29" spans="1:8" ht="36">
      <c r="A29" s="118" t="s">
        <v>94</v>
      </c>
      <c r="B29" s="119">
        <v>368960000000</v>
      </c>
      <c r="C29" s="119">
        <f>B29*60%</f>
        <v>221376000000</v>
      </c>
      <c r="D29" s="119">
        <v>860000000</v>
      </c>
      <c r="E29" s="119"/>
      <c r="F29" s="119">
        <v>14458000000</v>
      </c>
      <c r="G29" s="121">
        <v>277000000</v>
      </c>
      <c r="H29" s="119" t="s">
        <v>50</v>
      </c>
    </row>
    <row r="30" spans="1:8" ht="14.25">
      <c r="A30" s="96" t="s">
        <v>69</v>
      </c>
      <c r="B30" s="99"/>
      <c r="C30" s="99"/>
      <c r="D30" s="99"/>
      <c r="E30" s="117"/>
      <c r="F30" s="117"/>
      <c r="G30" s="117"/>
      <c r="H30" s="117"/>
    </row>
    <row r="31" spans="1:8" ht="36">
      <c r="A31" s="118" t="s">
        <v>70</v>
      </c>
      <c r="B31" s="119">
        <v>80000000000</v>
      </c>
      <c r="C31" s="119">
        <v>48000000000</v>
      </c>
      <c r="D31" s="119">
        <v>3934500000</v>
      </c>
      <c r="E31" s="119" t="s">
        <v>50</v>
      </c>
      <c r="F31" s="119" t="s">
        <v>50</v>
      </c>
      <c r="G31" s="119" t="s">
        <v>50</v>
      </c>
      <c r="H31" s="119" t="s">
        <v>50</v>
      </c>
    </row>
    <row r="32" spans="1:8" ht="14.25">
      <c r="A32" s="96" t="s">
        <v>71</v>
      </c>
      <c r="B32" s="99"/>
      <c r="C32" s="99"/>
      <c r="D32" s="99"/>
      <c r="E32" s="117"/>
      <c r="F32" s="117"/>
      <c r="G32" s="117"/>
      <c r="H32" s="117"/>
    </row>
    <row r="33" spans="1:8" ht="24">
      <c r="A33" s="118" t="s">
        <v>72</v>
      </c>
      <c r="B33" s="119">
        <v>689636000000</v>
      </c>
      <c r="C33" s="119">
        <v>413781600000</v>
      </c>
      <c r="D33" s="120" t="s">
        <v>50</v>
      </c>
      <c r="F33" s="119">
        <v>15989900000</v>
      </c>
      <c r="G33" s="119" t="s">
        <v>50</v>
      </c>
      <c r="H33" s="119" t="s">
        <v>50</v>
      </c>
    </row>
    <row r="34" spans="1:8" ht="14.25">
      <c r="A34" s="96" t="s">
        <v>30</v>
      </c>
      <c r="B34" s="99"/>
      <c r="C34" s="120" t="s">
        <v>50</v>
      </c>
      <c r="D34" s="120" t="s">
        <v>50</v>
      </c>
      <c r="E34" s="119" t="s">
        <v>50</v>
      </c>
      <c r="F34" s="119" t="s">
        <v>50</v>
      </c>
      <c r="G34" s="119" t="s">
        <v>50</v>
      </c>
      <c r="H34" s="119" t="s">
        <v>50</v>
      </c>
    </row>
    <row r="35" spans="1:8" ht="36">
      <c r="A35" s="118" t="s">
        <v>73</v>
      </c>
      <c r="B35" s="119">
        <v>260000000000</v>
      </c>
      <c r="C35" s="119">
        <v>156000000000</v>
      </c>
      <c r="D35" s="120" t="s">
        <v>50</v>
      </c>
      <c r="E35" s="119" t="s">
        <v>50</v>
      </c>
      <c r="F35" s="119">
        <v>7106000000</v>
      </c>
      <c r="G35" s="119" t="s">
        <v>50</v>
      </c>
      <c r="H35" s="119" t="s">
        <v>50</v>
      </c>
    </row>
    <row r="36" spans="1:8" ht="36">
      <c r="A36" s="118" t="s">
        <v>74</v>
      </c>
      <c r="B36" s="119">
        <v>238200000000</v>
      </c>
      <c r="C36" s="119">
        <v>48790000000</v>
      </c>
      <c r="D36" s="120" t="s">
        <v>50</v>
      </c>
      <c r="E36" s="119" t="s">
        <v>50</v>
      </c>
      <c r="F36" s="119"/>
      <c r="G36" s="119" t="s">
        <v>50</v>
      </c>
      <c r="H36" s="119" t="s">
        <v>50</v>
      </c>
    </row>
    <row r="37" spans="1:8" ht="14.25">
      <c r="A37" s="99"/>
      <c r="B37" s="99"/>
      <c r="C37" s="109">
        <v>94130000000</v>
      </c>
      <c r="D37" s="120" t="s">
        <v>50</v>
      </c>
      <c r="E37" s="119" t="s">
        <v>50</v>
      </c>
      <c r="F37" s="109">
        <v>5987190902</v>
      </c>
      <c r="G37" s="119" t="s">
        <v>50</v>
      </c>
      <c r="H37" s="119" t="s">
        <v>50</v>
      </c>
    </row>
    <row r="38" spans="1:8" ht="14.25">
      <c r="A38" s="96" t="s">
        <v>11</v>
      </c>
      <c r="B38" s="99"/>
      <c r="C38" s="99"/>
      <c r="D38" s="99"/>
      <c r="E38" s="117"/>
      <c r="F38" s="117"/>
      <c r="G38" s="117"/>
      <c r="H38" s="117"/>
    </row>
    <row r="39" spans="1:8" ht="24">
      <c r="A39" s="118" t="s">
        <v>75</v>
      </c>
      <c r="B39" s="119">
        <v>250000000000</v>
      </c>
      <c r="C39" s="119">
        <v>150000000000</v>
      </c>
      <c r="D39" s="120" t="s">
        <v>50</v>
      </c>
      <c r="E39" s="119" t="s">
        <v>50</v>
      </c>
      <c r="F39" s="119">
        <v>13113600000</v>
      </c>
      <c r="G39" s="119" t="s">
        <v>50</v>
      </c>
      <c r="H39" s="119" t="s">
        <v>50</v>
      </c>
    </row>
    <row r="40" spans="1:8" ht="36">
      <c r="A40" s="118" t="s">
        <v>76</v>
      </c>
      <c r="B40" s="119">
        <v>175000000000</v>
      </c>
      <c r="C40" s="119">
        <v>105000000000</v>
      </c>
      <c r="D40" s="120" t="s">
        <v>50</v>
      </c>
      <c r="E40" s="119" t="s">
        <v>50</v>
      </c>
      <c r="F40" s="119"/>
      <c r="G40" s="119" t="s">
        <v>50</v>
      </c>
      <c r="H40" s="119" t="s">
        <v>50</v>
      </c>
    </row>
    <row r="41" spans="1:8" ht="24">
      <c r="A41" s="118" t="s">
        <v>77</v>
      </c>
      <c r="B41" s="119">
        <v>178811000000</v>
      </c>
      <c r="C41" s="109">
        <v>107286600000</v>
      </c>
      <c r="D41" s="109">
        <v>7587709250</v>
      </c>
      <c r="E41" s="119" t="s">
        <v>50</v>
      </c>
      <c r="F41" s="119" t="s">
        <v>50</v>
      </c>
      <c r="G41" s="119" t="s">
        <v>50</v>
      </c>
      <c r="H41" s="119" t="s">
        <v>50</v>
      </c>
    </row>
    <row r="42" spans="1:8" ht="36">
      <c r="A42" s="118" t="s">
        <v>78</v>
      </c>
      <c r="B42" s="119">
        <v>104732000000</v>
      </c>
      <c r="C42" s="109">
        <v>62839200000</v>
      </c>
      <c r="D42" s="109">
        <v>4195473808</v>
      </c>
      <c r="E42" s="119" t="s">
        <v>50</v>
      </c>
      <c r="F42" s="119" t="s">
        <v>50</v>
      </c>
      <c r="G42" s="119" t="s">
        <v>50</v>
      </c>
      <c r="H42" s="119" t="s">
        <v>50</v>
      </c>
    </row>
    <row r="43" spans="1:8" ht="36">
      <c r="A43" s="118" t="s">
        <v>14</v>
      </c>
      <c r="B43" s="119">
        <v>121000000000</v>
      </c>
      <c r="C43" s="109">
        <v>72600000000</v>
      </c>
      <c r="D43" s="109">
        <v>4847172976</v>
      </c>
      <c r="E43" s="119" t="s">
        <v>50</v>
      </c>
      <c r="F43" s="119" t="s">
        <v>50</v>
      </c>
      <c r="G43" s="119" t="s">
        <v>50</v>
      </c>
      <c r="H43" s="119" t="s">
        <v>50</v>
      </c>
    </row>
    <row r="44" spans="1:8" ht="36">
      <c r="A44" s="118" t="s">
        <v>79</v>
      </c>
      <c r="B44" s="119">
        <v>84000000000</v>
      </c>
      <c r="C44" s="109">
        <v>50400000000</v>
      </c>
      <c r="D44" s="109">
        <v>3366979586</v>
      </c>
      <c r="E44" s="119" t="s">
        <v>50</v>
      </c>
      <c r="F44" s="119" t="s">
        <v>50</v>
      </c>
      <c r="G44" s="119" t="s">
        <v>50</v>
      </c>
      <c r="H44" s="119" t="s">
        <v>50</v>
      </c>
    </row>
    <row r="45" spans="1:8" ht="14.25">
      <c r="A45" s="96" t="s">
        <v>80</v>
      </c>
      <c r="B45" s="99"/>
      <c r="C45" s="99"/>
      <c r="D45" s="99"/>
      <c r="E45" s="117"/>
      <c r="F45" s="117"/>
      <c r="G45" s="117"/>
      <c r="H45" s="117"/>
    </row>
    <row r="46" spans="1:8" ht="36">
      <c r="A46" s="118" t="s">
        <v>81</v>
      </c>
      <c r="B46" s="119">
        <v>107365000000</v>
      </c>
      <c r="C46" s="119">
        <v>64419000000</v>
      </c>
      <c r="D46" s="120" t="s">
        <v>50</v>
      </c>
      <c r="E46" s="119" t="s">
        <v>50</v>
      </c>
      <c r="F46" s="119">
        <v>5202300000</v>
      </c>
      <c r="G46" s="119" t="s">
        <v>50</v>
      </c>
      <c r="H46" s="119" t="s">
        <v>50</v>
      </c>
    </row>
    <row r="47" spans="1:8" ht="14.25">
      <c r="A47" s="96" t="s">
        <v>82</v>
      </c>
      <c r="B47" s="99"/>
      <c r="C47" s="99"/>
      <c r="D47" s="99"/>
      <c r="E47" s="117"/>
      <c r="F47" s="117"/>
      <c r="G47" s="117"/>
      <c r="H47" s="117"/>
    </row>
    <row r="48" spans="1:8" ht="12.75">
      <c r="A48" s="118" t="s">
        <v>83</v>
      </c>
      <c r="B48" s="119">
        <v>122930000000</v>
      </c>
      <c r="C48" s="119">
        <v>73758000000</v>
      </c>
      <c r="D48" s="120" t="s">
        <v>50</v>
      </c>
      <c r="E48" s="119" t="s">
        <v>50</v>
      </c>
      <c r="F48" s="119">
        <v>5956500000</v>
      </c>
      <c r="G48" s="119" t="s">
        <v>50</v>
      </c>
      <c r="H48" s="119" t="s">
        <v>50</v>
      </c>
    </row>
    <row r="49" spans="1:8" ht="14.25">
      <c r="A49" s="96" t="s">
        <v>84</v>
      </c>
      <c r="B49" s="99"/>
      <c r="C49" s="99"/>
      <c r="D49" s="99"/>
      <c r="E49" s="117"/>
      <c r="F49" s="117"/>
      <c r="G49" s="117"/>
      <c r="H49" s="117"/>
    </row>
    <row r="50" spans="1:8" ht="12.75">
      <c r="A50" s="118" t="s">
        <v>116</v>
      </c>
      <c r="B50" s="119">
        <v>202300000000</v>
      </c>
      <c r="C50" s="109">
        <v>46380000000</v>
      </c>
      <c r="D50" s="120" t="s">
        <v>50</v>
      </c>
      <c r="E50" s="119" t="s">
        <v>50</v>
      </c>
      <c r="F50" s="119">
        <v>2509800000</v>
      </c>
      <c r="G50" s="119" t="s">
        <v>50</v>
      </c>
      <c r="H50" s="119" t="s">
        <v>50</v>
      </c>
    </row>
    <row r="51" spans="1:8" ht="14.25">
      <c r="A51" s="96" t="s">
        <v>85</v>
      </c>
      <c r="B51" s="99"/>
      <c r="C51" s="99"/>
      <c r="D51" s="99"/>
      <c r="E51" s="117"/>
      <c r="F51" s="117"/>
      <c r="G51" s="117"/>
      <c r="H51" s="117"/>
    </row>
    <row r="52" spans="1:8" ht="12.75">
      <c r="A52" s="118" t="s">
        <v>86</v>
      </c>
      <c r="B52" s="119">
        <v>416215547823</v>
      </c>
      <c r="C52" s="109">
        <v>41517329000</v>
      </c>
      <c r="D52" s="120" t="s">
        <v>50</v>
      </c>
      <c r="E52" s="119" t="s">
        <v>50</v>
      </c>
      <c r="F52" s="119">
        <v>3638670000</v>
      </c>
      <c r="G52" s="119" t="s">
        <v>50</v>
      </c>
      <c r="H52" s="119" t="s">
        <v>50</v>
      </c>
    </row>
    <row r="53" spans="1:8" ht="14.25">
      <c r="A53" s="96" t="s">
        <v>28</v>
      </c>
      <c r="B53" s="99"/>
      <c r="C53" s="99"/>
      <c r="D53" s="99"/>
      <c r="E53" s="117"/>
      <c r="F53" s="117"/>
      <c r="G53" s="117"/>
      <c r="H53" s="117"/>
    </row>
    <row r="54" spans="1:15" s="130" customFormat="1" ht="48">
      <c r="A54" s="113" t="s">
        <v>87</v>
      </c>
      <c r="B54" s="127">
        <v>1169100000000</v>
      </c>
      <c r="C54" s="128">
        <v>701460000000</v>
      </c>
      <c r="D54" s="129" t="s">
        <v>50</v>
      </c>
      <c r="E54" s="128">
        <v>49341874846</v>
      </c>
      <c r="F54" s="127" t="s">
        <v>50</v>
      </c>
      <c r="G54" s="127" t="s">
        <v>50</v>
      </c>
      <c r="H54" s="127" t="s">
        <v>50</v>
      </c>
      <c r="I54" s="9"/>
      <c r="J54" s="10"/>
      <c r="K54" s="10"/>
      <c r="L54" s="10"/>
      <c r="M54" s="10"/>
      <c r="N54" s="10"/>
      <c r="O54" s="10"/>
    </row>
    <row r="55" spans="1:8" ht="12.75">
      <c r="A55" s="100" t="s">
        <v>114</v>
      </c>
      <c r="B55" s="126">
        <f aca="true" t="shared" si="0" ref="B55:H55">SUM(B3:B54)</f>
        <v>9334081547823</v>
      </c>
      <c r="C55" s="126">
        <f t="shared" si="0"/>
        <v>4924591529000</v>
      </c>
      <c r="D55" s="126">
        <f t="shared" si="0"/>
        <v>158755385406</v>
      </c>
      <c r="E55" s="126">
        <f t="shared" si="0"/>
        <v>49341874846</v>
      </c>
      <c r="F55" s="126">
        <f t="shared" si="0"/>
        <v>89604591110</v>
      </c>
      <c r="G55" s="126">
        <f t="shared" si="0"/>
        <v>4708012166</v>
      </c>
      <c r="H55" s="126">
        <f t="shared" si="0"/>
        <v>10574000000</v>
      </c>
    </row>
    <row r="56" spans="1:8" ht="12.75">
      <c r="A56" s="96"/>
      <c r="B56" s="126"/>
      <c r="C56" s="126"/>
      <c r="D56" s="126"/>
      <c r="E56" s="126"/>
      <c r="F56" s="126"/>
      <c r="G56" s="126"/>
      <c r="H56" s="126"/>
    </row>
    <row r="57" spans="1:8" ht="12.75">
      <c r="A57" s="100" t="s">
        <v>115</v>
      </c>
      <c r="B57" s="131">
        <f>B55/1936.27</f>
        <v>4820650812.037061</v>
      </c>
      <c r="C57" s="131">
        <f aca="true" t="shared" si="1" ref="C57:H57">C55/1936.27</f>
        <v>2543339270.349693</v>
      </c>
      <c r="D57" s="131">
        <f t="shared" si="1"/>
        <v>81990314.06053908</v>
      </c>
      <c r="E57" s="131">
        <f t="shared" si="1"/>
        <v>25482951.678226694</v>
      </c>
      <c r="F57" s="131">
        <f t="shared" si="1"/>
        <v>46276909.268851966</v>
      </c>
      <c r="G57" s="131">
        <f t="shared" si="1"/>
        <v>2431485.364127937</v>
      </c>
      <c r="H57" s="131">
        <f t="shared" si="1"/>
        <v>5461015.25097223</v>
      </c>
    </row>
    <row r="58" spans="1:8" ht="12.75">
      <c r="A58" s="114"/>
      <c r="B58" s="122"/>
      <c r="C58" s="122"/>
      <c r="D58" s="122"/>
      <c r="E58" s="122"/>
      <c r="F58" s="122"/>
      <c r="G58" s="122"/>
      <c r="H58" s="122"/>
    </row>
    <row r="59" spans="1:8" ht="12.75">
      <c r="A59" s="132"/>
      <c r="B59" s="111"/>
      <c r="C59" s="111"/>
      <c r="D59" s="111"/>
      <c r="E59" s="111"/>
      <c r="F59" s="111"/>
      <c r="G59" s="111"/>
      <c r="H59" s="111"/>
    </row>
    <row r="60" spans="1:8" ht="12.75">
      <c r="A60" s="132"/>
      <c r="B60" s="111"/>
      <c r="C60" s="111"/>
      <c r="D60" s="111"/>
      <c r="E60" s="111"/>
      <c r="F60" s="111"/>
      <c r="G60" s="111"/>
      <c r="H60" s="111"/>
    </row>
    <row r="61" spans="1:8" ht="12.75">
      <c r="A61" s="132" t="s">
        <v>117</v>
      </c>
      <c r="B61" s="111"/>
      <c r="C61" s="111"/>
      <c r="D61" s="111"/>
      <c r="E61" s="111"/>
      <c r="F61" s="111"/>
      <c r="G61" s="111"/>
      <c r="H61" s="111"/>
    </row>
    <row r="62" spans="1:8" ht="12.75">
      <c r="A62" s="133" t="s">
        <v>118</v>
      </c>
      <c r="B62" s="111"/>
      <c r="C62" s="111"/>
      <c r="D62" s="111"/>
      <c r="E62" s="111"/>
      <c r="F62" s="111"/>
      <c r="G62" s="111"/>
      <c r="H62" s="111"/>
    </row>
    <row r="63" spans="1:8" ht="12.75">
      <c r="A63" s="132"/>
      <c r="B63" s="111"/>
      <c r="C63" s="111"/>
      <c r="D63" s="111"/>
      <c r="E63" s="111"/>
      <c r="F63" s="111"/>
      <c r="G63" s="111"/>
      <c r="H63" s="111"/>
    </row>
    <row r="64" spans="1:8" ht="12.75">
      <c r="A64" s="132"/>
      <c r="B64" s="111"/>
      <c r="C64" s="111"/>
      <c r="D64" s="111"/>
      <c r="E64" s="111"/>
      <c r="F64" s="111"/>
      <c r="G64" s="111"/>
      <c r="H64" s="111"/>
    </row>
    <row r="65" spans="1:8" ht="12.75">
      <c r="A65" s="85"/>
      <c r="B65" s="111"/>
      <c r="C65" s="111"/>
      <c r="D65" s="111"/>
      <c r="E65" s="111"/>
      <c r="F65" s="111"/>
      <c r="G65" s="111"/>
      <c r="H65" s="111"/>
    </row>
    <row r="66" spans="1:8" ht="12.75">
      <c r="A66" s="85"/>
      <c r="B66" s="111"/>
      <c r="C66" s="111"/>
      <c r="D66" s="111"/>
      <c r="E66" s="111"/>
      <c r="F66" s="111"/>
      <c r="G66" s="111"/>
      <c r="H66" s="111"/>
    </row>
    <row r="67" spans="1:8" ht="12.75">
      <c r="A67" s="85"/>
      <c r="B67" s="111"/>
      <c r="C67" s="111"/>
      <c r="D67" s="111"/>
      <c r="E67" s="111"/>
      <c r="F67" s="111"/>
      <c r="G67" s="111"/>
      <c r="H67" s="111"/>
    </row>
    <row r="68" spans="1:8" ht="14.25">
      <c r="A68" s="85" t="s">
        <v>88</v>
      </c>
      <c r="B68" s="78"/>
      <c r="C68" s="78"/>
      <c r="D68" s="82">
        <v>175000000000</v>
      </c>
      <c r="E68" s="82">
        <v>50000000000</v>
      </c>
      <c r="F68" s="82">
        <v>100000000000</v>
      </c>
      <c r="G68" s="82">
        <v>5700000000</v>
      </c>
      <c r="H68" s="86">
        <v>20000000000</v>
      </c>
    </row>
    <row r="69" spans="1:8" ht="15" thickBot="1">
      <c r="A69" s="87" t="s">
        <v>89</v>
      </c>
      <c r="B69" s="88"/>
      <c r="C69" s="88"/>
      <c r="D69" s="89">
        <v>-10953762926</v>
      </c>
      <c r="E69" s="89">
        <v>-40968733966</v>
      </c>
      <c r="F69" s="89">
        <v>12185670830</v>
      </c>
      <c r="G69" s="89">
        <v>2001987834</v>
      </c>
      <c r="H69" s="90">
        <v>20000000000</v>
      </c>
    </row>
    <row r="70" spans="1:8" ht="25.5" thickBot="1" thickTop="1">
      <c r="A70" s="91" t="s">
        <v>90</v>
      </c>
      <c r="B70" s="92">
        <v>-17734838228</v>
      </c>
      <c r="C70" s="78"/>
      <c r="D70" s="78"/>
      <c r="E70" s="105"/>
      <c r="F70" s="105"/>
      <c r="G70" s="105"/>
      <c r="H70" s="105"/>
    </row>
    <row r="71" spans="1:8" ht="15" thickTop="1">
      <c r="A71" s="93" t="s">
        <v>91</v>
      </c>
      <c r="B71" s="78"/>
      <c r="C71" s="78"/>
      <c r="D71" s="78"/>
      <c r="E71" s="105"/>
      <c r="F71" s="105"/>
      <c r="G71" s="105"/>
      <c r="H71" s="105"/>
    </row>
    <row r="72" spans="1:8" ht="14.25">
      <c r="A72" s="79" t="s">
        <v>57</v>
      </c>
      <c r="B72" s="78"/>
      <c r="C72" s="78"/>
      <c r="D72" s="78"/>
      <c r="E72" s="105"/>
      <c r="F72" s="105"/>
      <c r="G72" s="105"/>
      <c r="H72" s="105"/>
    </row>
    <row r="73" spans="1:8" ht="36">
      <c r="A73" s="79" t="s">
        <v>59</v>
      </c>
      <c r="B73" s="80">
        <v>80000000000</v>
      </c>
      <c r="C73" s="80">
        <v>48000000000</v>
      </c>
      <c r="D73" s="80">
        <v>3484800000</v>
      </c>
      <c r="E73" s="80" t="s">
        <v>50</v>
      </c>
      <c r="F73" s="80" t="s">
        <v>50</v>
      </c>
      <c r="G73" s="80" t="s">
        <v>50</v>
      </c>
      <c r="H73" s="80" t="s">
        <v>50</v>
      </c>
    </row>
    <row r="74" spans="1:8" ht="14.25">
      <c r="A74" s="79" t="s">
        <v>66</v>
      </c>
      <c r="B74" s="78"/>
      <c r="C74" s="78"/>
      <c r="D74" s="78"/>
      <c r="E74" s="105"/>
      <c r="F74" s="105"/>
      <c r="G74" s="105"/>
      <c r="H74" s="105"/>
    </row>
    <row r="75" spans="1:8" ht="48">
      <c r="A75" s="79" t="s">
        <v>67</v>
      </c>
      <c r="B75" s="80">
        <v>143000000000</v>
      </c>
      <c r="C75" s="80">
        <v>85800000000</v>
      </c>
      <c r="D75" s="80">
        <v>6229080000</v>
      </c>
      <c r="E75" s="80" t="s">
        <v>50</v>
      </c>
      <c r="F75" s="80" t="s">
        <v>50</v>
      </c>
      <c r="G75" s="80" t="s">
        <v>50</v>
      </c>
      <c r="H75" s="80" t="s">
        <v>50</v>
      </c>
    </row>
    <row r="76" spans="1:8" ht="15" thickBot="1">
      <c r="A76" s="79" t="s">
        <v>68</v>
      </c>
      <c r="B76" s="80">
        <v>395000000000</v>
      </c>
      <c r="C76" s="80">
        <v>237000000000</v>
      </c>
      <c r="D76" s="81" t="s">
        <v>50</v>
      </c>
      <c r="E76" s="80" t="s">
        <v>50</v>
      </c>
      <c r="F76" s="80">
        <v>16755900000</v>
      </c>
      <c r="G76" s="105"/>
      <c r="H76" s="105"/>
    </row>
    <row r="77" spans="1:8" ht="36.75" thickTop="1">
      <c r="A77" s="83" t="s">
        <v>92</v>
      </c>
      <c r="B77" s="94"/>
      <c r="C77" s="94"/>
      <c r="D77" s="84">
        <v>176239882926</v>
      </c>
      <c r="E77" s="84">
        <v>90968733966</v>
      </c>
      <c r="F77" s="84">
        <v>71058429170</v>
      </c>
      <c r="G77" s="84">
        <v>3698012166</v>
      </c>
      <c r="H77" s="106" t="s">
        <v>50</v>
      </c>
    </row>
    <row r="78" spans="1:8" ht="14.25">
      <c r="A78" s="85" t="s">
        <v>88</v>
      </c>
      <c r="B78" s="78"/>
      <c r="C78" s="78"/>
      <c r="D78" s="82">
        <v>175000000000</v>
      </c>
      <c r="E78" s="82">
        <v>50000000000</v>
      </c>
      <c r="F78" s="82">
        <v>100000000000</v>
      </c>
      <c r="G78" s="82">
        <v>5700000000</v>
      </c>
      <c r="H78" s="86">
        <v>20000000000</v>
      </c>
    </row>
    <row r="79" spans="1:8" ht="15" thickBot="1">
      <c r="A79" s="87" t="s">
        <v>89</v>
      </c>
      <c r="B79" s="88"/>
      <c r="C79" s="88"/>
      <c r="D79" s="89">
        <v>-1239882926</v>
      </c>
      <c r="E79" s="89">
        <v>-40968733966</v>
      </c>
      <c r="F79" s="89">
        <v>28941570830</v>
      </c>
      <c r="G79" s="89">
        <v>2001987834</v>
      </c>
      <c r="H79" s="90">
        <v>20000000000</v>
      </c>
    </row>
    <row r="80" spans="1:8" ht="25.5" thickBot="1" thickTop="1">
      <c r="A80" s="91" t="s">
        <v>90</v>
      </c>
      <c r="B80" s="92">
        <v>8734941772</v>
      </c>
      <c r="C80" s="78"/>
      <c r="D80" s="78"/>
      <c r="E80" s="105"/>
      <c r="F80" s="105"/>
      <c r="G80" s="105"/>
      <c r="H80" s="105"/>
    </row>
    <row r="81" spans="1:8" ht="15" thickTop="1">
      <c r="A81" s="95" t="s">
        <v>93</v>
      </c>
      <c r="B81" s="78"/>
      <c r="C81" s="78"/>
      <c r="D81" s="78"/>
      <c r="E81" s="105"/>
      <c r="F81" s="105"/>
      <c r="G81" s="105"/>
      <c r="H81" s="105"/>
    </row>
    <row r="82" spans="1:8" ht="14.25">
      <c r="A82" s="79" t="s">
        <v>66</v>
      </c>
      <c r="B82" s="78"/>
      <c r="C82" s="78"/>
      <c r="D82" s="78"/>
      <c r="E82" s="105"/>
      <c r="F82" s="105"/>
      <c r="G82" s="105"/>
      <c r="H82" s="105"/>
    </row>
    <row r="83" spans="1:8" ht="36.75" thickBot="1">
      <c r="A83" s="79" t="s">
        <v>94</v>
      </c>
      <c r="B83" s="78"/>
      <c r="C83" s="78"/>
      <c r="D83" s="78"/>
      <c r="E83" s="105"/>
      <c r="F83" s="80">
        <v>15595000000</v>
      </c>
      <c r="G83" s="105"/>
      <c r="H83" s="105"/>
    </row>
    <row r="84" spans="1:8" ht="24.75" thickTop="1">
      <c r="A84" s="83" t="s">
        <v>95</v>
      </c>
      <c r="B84" s="94"/>
      <c r="C84" s="94"/>
      <c r="D84" s="84">
        <v>176239882926</v>
      </c>
      <c r="E84" s="84">
        <v>90968733966</v>
      </c>
      <c r="F84" s="84">
        <v>86653429170</v>
      </c>
      <c r="G84" s="84">
        <v>3698012166</v>
      </c>
      <c r="H84" s="106" t="s">
        <v>50</v>
      </c>
    </row>
    <row r="85" spans="1:8" ht="14.25">
      <c r="A85" s="85" t="s">
        <v>88</v>
      </c>
      <c r="B85" s="78"/>
      <c r="C85" s="78"/>
      <c r="D85" s="82">
        <v>175000000000</v>
      </c>
      <c r="E85" s="82">
        <v>50000000000</v>
      </c>
      <c r="F85" s="82">
        <v>100000000000</v>
      </c>
      <c r="G85" s="82">
        <v>5700000000</v>
      </c>
      <c r="H85" s="86">
        <v>20000000000</v>
      </c>
    </row>
    <row r="86" spans="1:8" ht="15" thickBot="1">
      <c r="A86" s="87" t="s">
        <v>89</v>
      </c>
      <c r="B86" s="88"/>
      <c r="C86" s="88"/>
      <c r="D86" s="89">
        <v>-1239882926</v>
      </c>
      <c r="E86" s="89">
        <v>-40968733966</v>
      </c>
      <c r="F86" s="89">
        <v>13346570830</v>
      </c>
      <c r="G86" s="89">
        <v>2001987834</v>
      </c>
      <c r="H86" s="90">
        <v>20000000000</v>
      </c>
    </row>
    <row r="87" spans="1:8" ht="25.5" thickBot="1" thickTop="1">
      <c r="A87" s="91" t="s">
        <v>90</v>
      </c>
      <c r="B87" s="92">
        <v>-6860058228</v>
      </c>
      <c r="C87" s="78"/>
      <c r="D87" s="78"/>
      <c r="E87" s="105"/>
      <c r="F87" s="105"/>
      <c r="G87" s="105"/>
      <c r="H87" s="105"/>
    </row>
    <row r="88" spans="1:8" ht="24.75" thickTop="1">
      <c r="A88" s="96" t="s">
        <v>96</v>
      </c>
      <c r="B88" s="97" t="s">
        <v>97</v>
      </c>
      <c r="C88" s="74" t="s">
        <v>98</v>
      </c>
      <c r="D88" s="98" t="s">
        <v>99</v>
      </c>
      <c r="E88" s="107"/>
      <c r="F88" s="107"/>
      <c r="G88" s="107"/>
      <c r="H88" s="108"/>
    </row>
    <row r="89" spans="1:8" ht="24">
      <c r="A89" s="99"/>
      <c r="B89" s="72"/>
      <c r="C89" s="72"/>
      <c r="D89" s="73" t="s">
        <v>44</v>
      </c>
      <c r="E89" s="102"/>
      <c r="F89" s="109" t="s">
        <v>45</v>
      </c>
      <c r="G89" s="110" t="s">
        <v>46</v>
      </c>
      <c r="H89" s="110" t="s">
        <v>47</v>
      </c>
    </row>
    <row r="90" spans="1:8" ht="14.25">
      <c r="A90" s="75"/>
      <c r="B90" s="76"/>
      <c r="C90" s="76"/>
      <c r="D90" s="77" t="s">
        <v>6</v>
      </c>
      <c r="E90" s="104" t="s">
        <v>7</v>
      </c>
      <c r="F90" s="104" t="s">
        <v>7</v>
      </c>
      <c r="G90" s="104" t="s">
        <v>7</v>
      </c>
      <c r="H90" s="104" t="s">
        <v>7</v>
      </c>
    </row>
    <row r="91" spans="1:8" ht="24">
      <c r="A91" s="93" t="s">
        <v>100</v>
      </c>
      <c r="B91" s="78"/>
      <c r="C91" s="78"/>
      <c r="D91" s="78"/>
      <c r="E91" s="105"/>
      <c r="F91" s="105"/>
      <c r="G91" s="105"/>
      <c r="H91" s="105"/>
    </row>
    <row r="92" spans="1:8" ht="14.25">
      <c r="A92" s="79" t="s">
        <v>48</v>
      </c>
      <c r="B92" s="78"/>
      <c r="C92" s="78"/>
      <c r="D92" s="78"/>
      <c r="E92" s="105"/>
      <c r="F92" s="105"/>
      <c r="G92" s="105"/>
      <c r="H92" s="105"/>
    </row>
    <row r="93" spans="1:8" ht="36">
      <c r="A93" s="79" t="s">
        <v>49</v>
      </c>
      <c r="B93" s="80">
        <v>143900000000</v>
      </c>
      <c r="C93" s="80">
        <v>20140000000</v>
      </c>
      <c r="D93" s="80">
        <v>1462164000</v>
      </c>
      <c r="E93" s="80" t="s">
        <v>50</v>
      </c>
      <c r="F93" s="80" t="s">
        <v>50</v>
      </c>
      <c r="G93" s="80" t="s">
        <v>50</v>
      </c>
      <c r="H93" s="80" t="s">
        <v>50</v>
      </c>
    </row>
    <row r="94" spans="1:8" ht="14.25">
      <c r="A94" s="78"/>
      <c r="B94" s="78"/>
      <c r="C94" s="78"/>
      <c r="D94" s="78"/>
      <c r="E94" s="80" t="s">
        <v>50</v>
      </c>
      <c r="F94" s="80" t="s">
        <v>50</v>
      </c>
      <c r="G94" s="80" t="s">
        <v>50</v>
      </c>
      <c r="H94" s="80" t="s">
        <v>50</v>
      </c>
    </row>
    <row r="95" spans="1:8" ht="12.75">
      <c r="A95" s="79" t="s">
        <v>54</v>
      </c>
      <c r="B95" s="80">
        <v>65390000000</v>
      </c>
      <c r="C95" s="80">
        <v>6539000000</v>
      </c>
      <c r="D95" s="80">
        <v>474731400</v>
      </c>
      <c r="E95" s="80" t="s">
        <v>50</v>
      </c>
      <c r="F95" s="80" t="s">
        <v>50</v>
      </c>
      <c r="G95" s="80" t="s">
        <v>50</v>
      </c>
      <c r="H95" s="80" t="s">
        <v>50</v>
      </c>
    </row>
    <row r="96" spans="1:8" ht="14.25">
      <c r="A96" s="78"/>
      <c r="B96" s="78"/>
      <c r="C96" s="78"/>
      <c r="D96" s="78"/>
      <c r="E96" s="80" t="s">
        <v>50</v>
      </c>
      <c r="F96" s="80" t="s">
        <v>50</v>
      </c>
      <c r="G96" s="80" t="s">
        <v>50</v>
      </c>
      <c r="H96" s="80" t="s">
        <v>50</v>
      </c>
    </row>
    <row r="97" spans="1:8" ht="14.25">
      <c r="A97" s="79" t="s">
        <v>30</v>
      </c>
      <c r="B97" s="78"/>
      <c r="C97" s="78"/>
      <c r="D97" s="78"/>
      <c r="E97" s="105"/>
      <c r="F97" s="105"/>
      <c r="G97" s="105"/>
      <c r="H97" s="105"/>
    </row>
    <row r="98" spans="1:8" ht="36">
      <c r="A98" s="79" t="s">
        <v>74</v>
      </c>
      <c r="B98" s="80">
        <v>238200000000</v>
      </c>
      <c r="C98" s="80">
        <v>48790000000</v>
      </c>
      <c r="D98" s="81" t="s">
        <v>50</v>
      </c>
      <c r="E98" s="80" t="s">
        <v>50</v>
      </c>
      <c r="F98" s="80">
        <v>3449453000</v>
      </c>
      <c r="G98" s="80" t="s">
        <v>50</v>
      </c>
      <c r="H98" s="80" t="s">
        <v>50</v>
      </c>
    </row>
    <row r="99" spans="1:8" ht="14.25">
      <c r="A99" s="78"/>
      <c r="B99" s="78"/>
      <c r="C99" s="78"/>
      <c r="D99" s="81" t="s">
        <v>50</v>
      </c>
      <c r="E99" s="80" t="s">
        <v>50</v>
      </c>
      <c r="F99" s="105"/>
      <c r="G99" s="80" t="s">
        <v>50</v>
      </c>
      <c r="H99" s="80" t="s">
        <v>50</v>
      </c>
    </row>
    <row r="100" spans="1:8" ht="14.25">
      <c r="A100" s="79" t="s">
        <v>11</v>
      </c>
      <c r="B100" s="78"/>
      <c r="C100" s="78"/>
      <c r="D100" s="78"/>
      <c r="E100" s="105"/>
      <c r="F100" s="105"/>
      <c r="G100" s="105"/>
      <c r="H100" s="105"/>
    </row>
    <row r="101" spans="1:8" ht="36.75" thickBot="1">
      <c r="A101" s="79" t="s">
        <v>76</v>
      </c>
      <c r="B101" s="80">
        <v>175000000000</v>
      </c>
      <c r="C101" s="80">
        <v>105000000000</v>
      </c>
      <c r="D101" s="81" t="s">
        <v>50</v>
      </c>
      <c r="E101" s="80" t="s">
        <v>50</v>
      </c>
      <c r="F101" s="80">
        <v>7423500000</v>
      </c>
      <c r="G101" s="80" t="s">
        <v>50</v>
      </c>
      <c r="H101" s="80" t="s">
        <v>50</v>
      </c>
    </row>
    <row r="102" spans="1:8" ht="36.75" thickTop="1">
      <c r="A102" s="83" t="s">
        <v>101</v>
      </c>
      <c r="B102" s="94"/>
      <c r="C102" s="94"/>
      <c r="D102" s="84">
        <v>174302987526</v>
      </c>
      <c r="E102" s="84">
        <v>90968733966</v>
      </c>
      <c r="F102" s="84">
        <v>75780476170</v>
      </c>
      <c r="G102" s="84">
        <v>3698012166</v>
      </c>
      <c r="H102" s="106" t="s">
        <v>50</v>
      </c>
    </row>
    <row r="103" spans="1:8" ht="14.25">
      <c r="A103" s="85" t="s">
        <v>88</v>
      </c>
      <c r="B103" s="78"/>
      <c r="C103" s="78"/>
      <c r="D103" s="82">
        <v>175000000000</v>
      </c>
      <c r="E103" s="82">
        <v>50000000000</v>
      </c>
      <c r="F103" s="82">
        <v>100000000000</v>
      </c>
      <c r="G103" s="82">
        <v>5700000000</v>
      </c>
      <c r="H103" s="86">
        <v>20000000000</v>
      </c>
    </row>
    <row r="104" spans="1:8" ht="15" thickBot="1">
      <c r="A104" s="87" t="s">
        <v>89</v>
      </c>
      <c r="B104" s="88"/>
      <c r="C104" s="88"/>
      <c r="D104" s="89">
        <v>697012474</v>
      </c>
      <c r="E104" s="89">
        <v>-40968733966</v>
      </c>
      <c r="F104" s="89">
        <v>24219523830</v>
      </c>
      <c r="G104" s="89">
        <v>2001987834</v>
      </c>
      <c r="H104" s="90">
        <v>20000000000</v>
      </c>
    </row>
    <row r="105" spans="1:8" ht="25.5" thickBot="1" thickTop="1">
      <c r="A105" s="91" t="s">
        <v>90</v>
      </c>
      <c r="B105" s="92">
        <v>5949790172</v>
      </c>
      <c r="C105" s="78"/>
      <c r="D105" s="78"/>
      <c r="E105" s="105"/>
      <c r="F105" s="105"/>
      <c r="G105" s="105"/>
      <c r="H105" s="105"/>
    </row>
    <row r="106" spans="1:8" ht="24.75" thickTop="1">
      <c r="A106" s="95" t="s">
        <v>102</v>
      </c>
      <c r="B106" s="78"/>
      <c r="C106" s="78"/>
      <c r="D106" s="78"/>
      <c r="E106" s="105"/>
      <c r="F106" s="105"/>
      <c r="G106" s="105"/>
      <c r="H106" s="105"/>
    </row>
    <row r="107" spans="1:8" ht="14.25">
      <c r="A107" s="79" t="s">
        <v>80</v>
      </c>
      <c r="B107" s="78"/>
      <c r="C107" s="78"/>
      <c r="D107" s="78"/>
      <c r="E107" s="105"/>
      <c r="F107" s="105"/>
      <c r="G107" s="105"/>
      <c r="H107" s="105"/>
    </row>
    <row r="108" spans="1:8" ht="14.25">
      <c r="A108" s="79" t="s">
        <v>103</v>
      </c>
      <c r="B108" s="78"/>
      <c r="C108" s="80">
        <v>48740000000</v>
      </c>
      <c r="D108" s="78"/>
      <c r="E108" s="105"/>
      <c r="F108" s="80">
        <v>3445918000</v>
      </c>
      <c r="G108" s="105"/>
      <c r="H108" s="105"/>
    </row>
    <row r="109" spans="1:8" ht="14.25">
      <c r="A109" s="79" t="s">
        <v>104</v>
      </c>
      <c r="B109" s="78"/>
      <c r="C109" s="78"/>
      <c r="D109" s="78"/>
      <c r="E109" s="105"/>
      <c r="F109" s="105"/>
      <c r="G109" s="105"/>
      <c r="H109" s="105"/>
    </row>
    <row r="110" spans="1:8" ht="14.25">
      <c r="A110" s="79" t="s">
        <v>105</v>
      </c>
      <c r="B110" s="78"/>
      <c r="C110" s="80">
        <v>38880000000</v>
      </c>
      <c r="D110" s="78"/>
      <c r="E110" s="105"/>
      <c r="F110" s="80">
        <v>2748816000</v>
      </c>
      <c r="G110" s="105"/>
      <c r="H110" s="105"/>
    </row>
    <row r="111" spans="1:8" ht="14.25">
      <c r="A111" s="79" t="s">
        <v>106</v>
      </c>
      <c r="B111" s="78"/>
      <c r="C111" s="78"/>
      <c r="D111" s="78"/>
      <c r="E111" s="105"/>
      <c r="F111" s="105"/>
      <c r="G111" s="105"/>
      <c r="H111" s="105"/>
    </row>
    <row r="112" spans="1:8" ht="15" thickBot="1">
      <c r="A112" s="79" t="s">
        <v>107</v>
      </c>
      <c r="B112" s="78"/>
      <c r="C112" s="80">
        <v>8400000000</v>
      </c>
      <c r="D112" s="78"/>
      <c r="E112" s="105"/>
      <c r="F112" s="80">
        <v>593880000</v>
      </c>
      <c r="G112" s="105"/>
      <c r="H112" s="105"/>
    </row>
    <row r="113" spans="1:8" ht="48.75" thickTop="1">
      <c r="A113" s="83" t="s">
        <v>108</v>
      </c>
      <c r="B113" s="94"/>
      <c r="C113" s="94"/>
      <c r="D113" s="84">
        <v>174302987526</v>
      </c>
      <c r="E113" s="84">
        <v>90968733966</v>
      </c>
      <c r="F113" s="84">
        <v>82569090170</v>
      </c>
      <c r="G113" s="84">
        <v>3698012166</v>
      </c>
      <c r="H113" s="106" t="s">
        <v>50</v>
      </c>
    </row>
    <row r="114" spans="1:8" ht="14.25">
      <c r="A114" s="85" t="s">
        <v>88</v>
      </c>
      <c r="B114" s="78"/>
      <c r="C114" s="78"/>
      <c r="D114" s="82">
        <v>175000000000</v>
      </c>
      <c r="E114" s="82">
        <v>50000000000</v>
      </c>
      <c r="F114" s="82">
        <v>100000000000</v>
      </c>
      <c r="G114" s="82">
        <v>5700000000</v>
      </c>
      <c r="H114" s="86">
        <v>20000000000</v>
      </c>
    </row>
    <row r="115" spans="1:8" ht="15" thickBot="1">
      <c r="A115" s="87" t="s">
        <v>89</v>
      </c>
      <c r="B115" s="88"/>
      <c r="C115" s="88"/>
      <c r="D115" s="89">
        <v>697012474</v>
      </c>
      <c r="E115" s="89">
        <v>-40968733966</v>
      </c>
      <c r="F115" s="89">
        <v>17430909830</v>
      </c>
      <c r="G115" s="89">
        <v>2001987834</v>
      </c>
      <c r="H115" s="90">
        <v>20000000000</v>
      </c>
    </row>
    <row r="116" ht="13.5" thickTop="1">
      <c r="A116" s="10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S.A.P.E.</dc:creator>
  <cp:keywords/>
  <dc:description/>
  <cp:lastModifiedBy>SBANFI</cp:lastModifiedBy>
  <cp:lastPrinted>2001-03-13T14:54:36Z</cp:lastPrinted>
  <dcterms:created xsi:type="dcterms:W3CDTF">1999-05-25T14:38:57Z</dcterms:created>
  <dcterms:modified xsi:type="dcterms:W3CDTF">2002-08-26T14:41:46Z</dcterms:modified>
  <cp:category/>
  <cp:version/>
  <cp:contentType/>
  <cp:contentStatus/>
</cp:coreProperties>
</file>