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'Foglio1'!$A$1:$F$117</definedName>
  </definedNames>
  <calcPr fullCalcOnLoad="1"/>
</workbook>
</file>

<file path=xl/sharedStrings.xml><?xml version="1.0" encoding="utf-8"?>
<sst xmlns="http://schemas.openxmlformats.org/spreadsheetml/2006/main" count="124" uniqueCount="101">
  <si>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</si>
  <si>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</si>
  <si>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</si>
  <si>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</si>
  <si>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</si>
  <si>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</si>
  <si>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</si>
  <si>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</si>
  <si>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</si>
  <si>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</si>
  <si>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</si>
  <si>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</si>
  <si>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</si>
  <si>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</si>
  <si>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</si>
  <si>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</si>
  <si>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</si>
  <si>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</si>
  <si>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Crotone</t>
  </si>
  <si>
    <t>Vibo Valentia</t>
  </si>
  <si>
    <t>Catanzaro</t>
  </si>
  <si>
    <t>Cosenza</t>
  </si>
  <si>
    <t>Reggio 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</si>
  <si>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</si>
  <si>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</si>
  <si>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</si>
  <si>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</si>
  <si>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</si>
  <si>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</si>
  <si>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</si>
  <si>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</si>
  <si>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</si>
  <si>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</si>
  <si>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</si>
  <si>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</si>
  <si>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</si>
  <si>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Delibera 4.8.2000</t>
  </si>
  <si>
    <t>Risorse allocate</t>
  </si>
  <si>
    <t>Risorse assegnate</t>
  </si>
  <si>
    <t>ABRUZZO</t>
  </si>
  <si>
    <t>TOTALI</t>
  </si>
  <si>
    <t>MOLISE</t>
  </si>
  <si>
    <t>CAMPANIA</t>
  </si>
  <si>
    <t>PUGLIA</t>
  </si>
  <si>
    <t>BASILICATA</t>
  </si>
  <si>
    <t>CALABRIA</t>
  </si>
  <si>
    <t>SICILIA</t>
  </si>
  <si>
    <t>SARDEGNA</t>
  </si>
  <si>
    <t>Presente delibera</t>
  </si>
  <si>
    <t>Risorse da allocare</t>
  </si>
  <si>
    <t>Totale</t>
  </si>
  <si>
    <t>Regioni e Provincie</t>
  </si>
  <si>
    <t>PIEMONTE</t>
  </si>
  <si>
    <t>Verbania</t>
  </si>
  <si>
    <t>Novara</t>
  </si>
  <si>
    <t>Torino</t>
  </si>
  <si>
    <t>Vercelli</t>
  </si>
  <si>
    <t>Biella</t>
  </si>
  <si>
    <t>LOMBARDIA</t>
  </si>
  <si>
    <t>Lecco</t>
  </si>
  <si>
    <t>Lodi</t>
  </si>
  <si>
    <t>Brescia</t>
  </si>
  <si>
    <t>Como</t>
  </si>
  <si>
    <t>Milano</t>
  </si>
  <si>
    <t>Pavia</t>
  </si>
  <si>
    <t>TRENTINO AA</t>
  </si>
  <si>
    <t>Bolzano</t>
  </si>
  <si>
    <t>Trento</t>
  </si>
  <si>
    <t>VENETO</t>
  </si>
  <si>
    <t>Belluno</t>
  </si>
  <si>
    <t>Padova</t>
  </si>
  <si>
    <t>FRIULI V.GIULIA</t>
  </si>
  <si>
    <t>Gorizia</t>
  </si>
  <si>
    <t>Trieste</t>
  </si>
  <si>
    <t>LIGURIA</t>
  </si>
  <si>
    <t>Genova</t>
  </si>
  <si>
    <t>EMILIA ROMAGNA</t>
  </si>
  <si>
    <t>Bologna</t>
  </si>
  <si>
    <t>Modena</t>
  </si>
  <si>
    <t>Piacenza</t>
  </si>
  <si>
    <t>Ravenna</t>
  </si>
  <si>
    <t>Rimini</t>
  </si>
  <si>
    <t>TOSCANA</t>
  </si>
  <si>
    <t>Firenze</t>
  </si>
  <si>
    <t>Prato</t>
  </si>
  <si>
    <t>LAZIO</t>
  </si>
  <si>
    <t>Viterbo</t>
  </si>
  <si>
    <t>UMBRIA</t>
  </si>
  <si>
    <t>Perugia</t>
  </si>
  <si>
    <t>Terni</t>
  </si>
  <si>
    <t>MARCHE</t>
  </si>
  <si>
    <t>Macerata</t>
  </si>
  <si>
    <t>Pesaro</t>
  </si>
  <si>
    <t>TOTALE GENERALE</t>
  </si>
  <si>
    <t>REGIONI OB.1</t>
  </si>
  <si>
    <t>TOTALE OB.2</t>
  </si>
  <si>
    <t>TOTALE OB.1.</t>
  </si>
  <si>
    <t xml:space="preserve">Risorse assegnate </t>
  </si>
  <si>
    <t>Regioni e  Provincie</t>
  </si>
  <si>
    <t>REGIONI Ob. 2</t>
  </si>
  <si>
    <r>
      <t>QUADRO RIASSUNTIVO DELLE RISORSE ASSEGNATE EX LEGE 641/1996  PER INTERVENTI  STRADE PROVINCIALI     (in milioni di lire</t>
    </r>
    <r>
      <rPr>
        <b/>
        <sz val="10"/>
        <rFont val="Arial"/>
        <family val="2"/>
      </rPr>
      <t xml:space="preserve"> )</t>
    </r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</si>
</sst>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#,##0.000"/>
    <numFmt numFmtId="166" formatCode="#,##0_ ;\-#,##0\ "/>
    <numFmt numFmtId="167" formatCode="#,##0.0_ ;\-#,##0.0\ "/>
    <numFmt numFmtId="168" formatCode="#,##0.00_ ;\-#,##0.00\ 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16" applyNumberFormat="1" applyAlignment="1">
      <alignment/>
    </xf>
    <xf numFmtId="168" fontId="1" fillId="0" borderId="1" xfId="16" applyNumberFormat="1" applyFont="1" applyBorder="1" applyAlignment="1">
      <alignment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8" fontId="0" fillId="0" borderId="1" xfId="16" applyNumberFormat="1" applyBorder="1" applyAlignment="1">
      <alignment/>
    </xf>
    <xf numFmtId="168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8" fontId="0" fillId="0" borderId="1" xfId="16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8" fontId="2" fillId="3" borderId="1" xfId="16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168" fontId="1" fillId="0" borderId="1" xfId="16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1" fillId="0" borderId="4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zoomScale="75" zoomScaleNormal="75" workbookViewId="0" topLeftCell="A104">
      <selection activeCell="A117" sqref="A1:F117"/>
    </sheetView>
  </sheetViews>
  <sheetFormatPr defaultColWidth="9.140625" defaultRowHeight="18" customHeight="1"/>
  <cols>
    <col min="1" max="1" width="16.421875" style="0" customWidth="1"/>
    <col min="2" max="2" width="12.7109375" style="0" customWidth="1"/>
    <col min="3" max="3" width="17.421875" style="0" customWidth="1"/>
    <col min="4" max="4" width="19.421875" style="6" customWidth="1"/>
    <col min="5" max="5" width="13.57421875" style="0" customWidth="1"/>
    <col min="6" max="6" width="11.7109375" style="0" customWidth="1"/>
    <col min="8" max="8" width="10.140625" style="0" bestFit="1" customWidth="1"/>
  </cols>
  <sheetData>
    <row r="1" spans="1:6" s="5" customFormat="1" ht="40.5" customHeight="1">
      <c r="A1" s="47" t="s">
        <v>100</v>
      </c>
      <c r="B1" s="47"/>
      <c r="C1" s="47"/>
      <c r="D1" s="47"/>
      <c r="E1" s="47"/>
      <c r="F1" s="47"/>
    </row>
    <row r="2" spans="1:6" ht="21.75" customHeight="1">
      <c r="A2" s="53" t="s">
        <v>94</v>
      </c>
      <c r="B2" s="54"/>
      <c r="C2" s="54"/>
      <c r="D2" s="54"/>
      <c r="E2" s="54"/>
      <c r="F2" s="54"/>
    </row>
    <row r="3" spans="1:6" ht="24.75" customHeight="1">
      <c r="A3" s="44" t="s">
        <v>51</v>
      </c>
      <c r="B3" s="44" t="s">
        <v>38</v>
      </c>
      <c r="C3" s="56" t="s">
        <v>37</v>
      </c>
      <c r="D3" s="57"/>
      <c r="E3" s="58"/>
      <c r="F3" s="44" t="s">
        <v>49</v>
      </c>
    </row>
    <row r="4" spans="1:6" ht="18.75" customHeight="1">
      <c r="A4" s="59"/>
      <c r="B4" s="48"/>
      <c r="C4" s="36" t="s">
        <v>36</v>
      </c>
      <c r="D4" s="37" t="s">
        <v>48</v>
      </c>
      <c r="E4" s="38" t="s">
        <v>50</v>
      </c>
      <c r="F4" s="55"/>
    </row>
    <row r="5" spans="1:6" ht="13.5" customHeight="1">
      <c r="A5" s="1" t="s">
        <v>39</v>
      </c>
      <c r="B5" s="8"/>
      <c r="C5" s="9"/>
      <c r="D5" s="11"/>
      <c r="E5" s="8"/>
      <c r="F5" s="8"/>
    </row>
    <row r="6" spans="1:6" ht="13.5" customHeight="1">
      <c r="A6" s="1" t="s">
        <v>0</v>
      </c>
      <c r="B6" s="3">
        <v>2700</v>
      </c>
      <c r="C6" s="3">
        <v>2700</v>
      </c>
      <c r="D6" s="11"/>
      <c r="E6" s="3">
        <v>2700</v>
      </c>
      <c r="F6" s="12">
        <v>0</v>
      </c>
    </row>
    <row r="7" spans="1:6" ht="13.5" customHeight="1">
      <c r="A7" s="1" t="s">
        <v>1</v>
      </c>
      <c r="B7" s="3">
        <v>2500</v>
      </c>
      <c r="C7" s="3">
        <v>2500</v>
      </c>
      <c r="D7" s="11"/>
      <c r="E7" s="3">
        <f>SUM(C7:D7)</f>
        <v>2500</v>
      </c>
      <c r="F7" s="12">
        <f aca="true" t="shared" si="0" ref="F7:F58">(B7-E7)</f>
        <v>0</v>
      </c>
    </row>
    <row r="8" spans="1:6" ht="13.5" customHeight="1">
      <c r="A8" s="1" t="s">
        <v>2</v>
      </c>
      <c r="B8" s="3">
        <v>600</v>
      </c>
      <c r="C8" s="3"/>
      <c r="D8" s="11">
        <v>600</v>
      </c>
      <c r="E8" s="3">
        <f>SUM(C8:D8)</f>
        <v>600</v>
      </c>
      <c r="F8" s="12">
        <f t="shared" si="0"/>
        <v>0</v>
      </c>
    </row>
    <row r="9" spans="1:6" ht="13.5" customHeight="1">
      <c r="A9" s="1" t="s">
        <v>3</v>
      </c>
      <c r="B9" s="3">
        <v>3250</v>
      </c>
      <c r="C9" s="3"/>
      <c r="D9" s="11">
        <v>3250</v>
      </c>
      <c r="E9" s="3">
        <f>SUM(C9:D9)</f>
        <v>3250</v>
      </c>
      <c r="F9" s="12">
        <f t="shared" si="0"/>
        <v>0</v>
      </c>
    </row>
    <row r="10" spans="1:6" ht="13.5" customHeight="1">
      <c r="A10" s="13" t="s">
        <v>40</v>
      </c>
      <c r="B10" s="14">
        <f>SUM(B6:B9)</f>
        <v>9050</v>
      </c>
      <c r="C10" s="14">
        <f>SUM(C6:C9)</f>
        <v>5200</v>
      </c>
      <c r="D10" s="7">
        <f>SUM(D5:D9)</f>
        <v>3850</v>
      </c>
      <c r="E10" s="14">
        <f>SUM(E6:E9)</f>
        <v>9050</v>
      </c>
      <c r="F10" s="12">
        <f t="shared" si="0"/>
        <v>0</v>
      </c>
    </row>
    <row r="11" spans="1:6" ht="13.5" customHeight="1">
      <c r="A11" s="1" t="s">
        <v>41</v>
      </c>
      <c r="B11" s="3"/>
      <c r="C11" s="3"/>
      <c r="D11" s="11"/>
      <c r="E11" s="8"/>
      <c r="F11" s="12"/>
    </row>
    <row r="12" spans="1:6" ht="13.5" customHeight="1">
      <c r="A12" s="2" t="s">
        <v>4</v>
      </c>
      <c r="B12" s="3">
        <v>1350</v>
      </c>
      <c r="C12" s="3"/>
      <c r="D12" s="11">
        <v>1350</v>
      </c>
      <c r="E12" s="3">
        <f>SUM(C12:D12)</f>
        <v>1350</v>
      </c>
      <c r="F12" s="12">
        <f t="shared" si="0"/>
        <v>0</v>
      </c>
    </row>
    <row r="13" spans="1:6" ht="13.5" customHeight="1">
      <c r="A13" s="1" t="s">
        <v>5</v>
      </c>
      <c r="B13" s="3">
        <v>350</v>
      </c>
      <c r="C13" s="3"/>
      <c r="D13" s="11">
        <v>350</v>
      </c>
      <c r="E13" s="3">
        <f>SUM(C13:D13)</f>
        <v>350</v>
      </c>
      <c r="F13" s="12">
        <f t="shared" si="0"/>
        <v>0</v>
      </c>
    </row>
    <row r="14" spans="1:6" ht="13.5" customHeight="1">
      <c r="A14" s="13" t="s">
        <v>40</v>
      </c>
      <c r="B14" s="14">
        <f>SUM(B12:B13)</f>
        <v>1700</v>
      </c>
      <c r="C14" s="14"/>
      <c r="D14" s="7">
        <f>SUM(D12:D13)</f>
        <v>1700</v>
      </c>
      <c r="E14" s="14">
        <f>SUM(C14:D14)</f>
        <v>1700</v>
      </c>
      <c r="F14" s="12">
        <f t="shared" si="0"/>
        <v>0</v>
      </c>
    </row>
    <row r="15" spans="1:6" ht="13.5" customHeight="1">
      <c r="A15" s="1" t="s">
        <v>42</v>
      </c>
      <c r="B15" s="3"/>
      <c r="C15" s="3"/>
      <c r="D15" s="11"/>
      <c r="E15" s="8"/>
      <c r="F15" s="12"/>
    </row>
    <row r="16" spans="1:6" ht="13.5" customHeight="1">
      <c r="A16" s="1" t="s">
        <v>6</v>
      </c>
      <c r="B16" s="3">
        <v>7450</v>
      </c>
      <c r="C16" s="3"/>
      <c r="D16" s="11">
        <v>7450</v>
      </c>
      <c r="E16" s="3">
        <f>SUM(C16:D16)</f>
        <v>7450</v>
      </c>
      <c r="F16" s="12">
        <f t="shared" si="0"/>
        <v>0</v>
      </c>
    </row>
    <row r="17" spans="1:6" ht="13.5" customHeight="1">
      <c r="A17" s="1" t="s">
        <v>7</v>
      </c>
      <c r="B17" s="3">
        <v>7900</v>
      </c>
      <c r="C17" s="3">
        <v>7020</v>
      </c>
      <c r="D17" s="11">
        <v>880</v>
      </c>
      <c r="E17" s="3">
        <f>SUM(C17:D17)</f>
        <v>7900</v>
      </c>
      <c r="F17" s="12">
        <f t="shared" si="0"/>
        <v>0</v>
      </c>
    </row>
    <row r="18" spans="1:6" ht="13.5" customHeight="1">
      <c r="A18" s="1" t="s">
        <v>8</v>
      </c>
      <c r="B18" s="3">
        <v>9100</v>
      </c>
      <c r="C18" s="4">
        <v>1915.6</v>
      </c>
      <c r="D18" s="11">
        <v>7184.4</v>
      </c>
      <c r="E18" s="4">
        <f>SUM(C18:D18)</f>
        <v>9100</v>
      </c>
      <c r="F18" s="12">
        <f t="shared" si="0"/>
        <v>0</v>
      </c>
    </row>
    <row r="19" spans="1:6" ht="13.5" customHeight="1">
      <c r="A19" s="1" t="s">
        <v>9</v>
      </c>
      <c r="B19" s="3">
        <v>8400</v>
      </c>
      <c r="C19" s="3"/>
      <c r="D19" s="11">
        <v>8385.622847</v>
      </c>
      <c r="E19" s="3">
        <f>SUM(C19:D19)</f>
        <v>8385.622847</v>
      </c>
      <c r="F19" s="12">
        <f t="shared" si="0"/>
        <v>14.377152999999453</v>
      </c>
    </row>
    <row r="20" spans="1:6" ht="13.5" customHeight="1">
      <c r="A20" s="1" t="s">
        <v>10</v>
      </c>
      <c r="B20" s="3">
        <v>11000</v>
      </c>
      <c r="C20" s="3"/>
      <c r="D20" s="11">
        <v>10925</v>
      </c>
      <c r="E20" s="3">
        <f>SUM(C20:D20)</f>
        <v>10925</v>
      </c>
      <c r="F20" s="12">
        <f t="shared" si="0"/>
        <v>75</v>
      </c>
    </row>
    <row r="21" spans="1:6" ht="13.5" customHeight="1">
      <c r="A21" s="13" t="s">
        <v>40</v>
      </c>
      <c r="B21" s="14">
        <f>SUM(B16:B20)</f>
        <v>43850</v>
      </c>
      <c r="C21" s="15">
        <f>SUM(C17:C20)</f>
        <v>8935.6</v>
      </c>
      <c r="D21" s="7">
        <f>SUM(D16:D20)</f>
        <v>34825.022847</v>
      </c>
      <c r="E21" s="15">
        <f>SUM(E16:E20)</f>
        <v>43760.622847</v>
      </c>
      <c r="F21" s="12">
        <f t="shared" si="0"/>
        <v>89.37715300000127</v>
      </c>
    </row>
    <row r="22" spans="1:6" ht="13.5" customHeight="1">
      <c r="A22" s="1" t="s">
        <v>43</v>
      </c>
      <c r="B22" s="3"/>
      <c r="C22" s="3"/>
      <c r="D22" s="11"/>
      <c r="E22" s="8"/>
      <c r="F22" s="12"/>
    </row>
    <row r="23" spans="1:6" ht="13.5" customHeight="1">
      <c r="A23" s="1" t="s">
        <v>11</v>
      </c>
      <c r="B23" s="3">
        <v>7500</v>
      </c>
      <c r="C23" s="3">
        <v>7500</v>
      </c>
      <c r="D23" s="11"/>
      <c r="E23" s="3">
        <f aca="true" t="shared" si="1" ref="E23:E28">SUM(C23:D23)</f>
        <v>7500</v>
      </c>
      <c r="F23" s="12">
        <f t="shared" si="0"/>
        <v>0</v>
      </c>
    </row>
    <row r="24" spans="1:6" ht="13.5" customHeight="1">
      <c r="A24" s="1" t="s">
        <v>12</v>
      </c>
      <c r="B24" s="3">
        <v>5100</v>
      </c>
      <c r="C24" s="3">
        <v>3000</v>
      </c>
      <c r="D24" s="11">
        <v>2100</v>
      </c>
      <c r="E24" s="3">
        <f t="shared" si="1"/>
        <v>5100</v>
      </c>
      <c r="F24" s="12">
        <f t="shared" si="0"/>
        <v>0</v>
      </c>
    </row>
    <row r="25" spans="1:6" ht="13.5" customHeight="1">
      <c r="A25" s="1" t="s">
        <v>13</v>
      </c>
      <c r="B25" s="3">
        <v>8950</v>
      </c>
      <c r="C25" s="3">
        <v>6553</v>
      </c>
      <c r="D25" s="11">
        <v>2369</v>
      </c>
      <c r="E25" s="3">
        <f t="shared" si="1"/>
        <v>8922</v>
      </c>
      <c r="F25" s="12">
        <f t="shared" si="0"/>
        <v>28</v>
      </c>
    </row>
    <row r="26" spans="1:6" ht="13.5" customHeight="1">
      <c r="A26" s="1" t="s">
        <v>14</v>
      </c>
      <c r="B26" s="3">
        <v>8000</v>
      </c>
      <c r="C26" s="3">
        <v>8000</v>
      </c>
      <c r="D26" s="11"/>
      <c r="E26" s="3">
        <f t="shared" si="1"/>
        <v>8000</v>
      </c>
      <c r="F26" s="12">
        <f t="shared" si="0"/>
        <v>0</v>
      </c>
    </row>
    <row r="27" spans="1:6" ht="13.5" customHeight="1">
      <c r="A27" s="1" t="s">
        <v>15</v>
      </c>
      <c r="B27" s="3">
        <v>4850</v>
      </c>
      <c r="C27" s="4">
        <v>4823.5</v>
      </c>
      <c r="D27" s="11"/>
      <c r="E27" s="4">
        <f t="shared" si="1"/>
        <v>4823.5</v>
      </c>
      <c r="F27" s="12">
        <f t="shared" si="0"/>
        <v>26.5</v>
      </c>
    </row>
    <row r="28" spans="1:6" ht="13.5" customHeight="1">
      <c r="A28" s="13" t="s">
        <v>40</v>
      </c>
      <c r="B28" s="14">
        <f>SUM(B23:B27)</f>
        <v>34400</v>
      </c>
      <c r="C28" s="15">
        <f>SUM(C23:C27)</f>
        <v>29876.5</v>
      </c>
      <c r="D28" s="7">
        <f>SUM(D24:D27)</f>
        <v>4469</v>
      </c>
      <c r="E28" s="15">
        <f t="shared" si="1"/>
        <v>34345.5</v>
      </c>
      <c r="F28" s="12">
        <f t="shared" si="0"/>
        <v>54.5</v>
      </c>
    </row>
    <row r="29" spans="1:6" ht="13.5" customHeight="1">
      <c r="A29" s="1" t="s">
        <v>44</v>
      </c>
      <c r="B29" s="3"/>
      <c r="C29" s="3"/>
      <c r="D29" s="11"/>
      <c r="E29" s="8"/>
      <c r="F29" s="12"/>
    </row>
    <row r="30" spans="1:6" ht="13.5" customHeight="1">
      <c r="A30" s="1" t="s">
        <v>16</v>
      </c>
      <c r="B30" s="3">
        <v>2600</v>
      </c>
      <c r="C30" s="3"/>
      <c r="D30" s="11">
        <v>2600</v>
      </c>
      <c r="E30" s="3">
        <f>SUM(C30:D30)</f>
        <v>2600</v>
      </c>
      <c r="F30" s="12">
        <f t="shared" si="0"/>
        <v>0</v>
      </c>
    </row>
    <row r="31" spans="1:6" ht="13.5" customHeight="1">
      <c r="A31" s="1" t="s">
        <v>17</v>
      </c>
      <c r="B31" s="3">
        <v>4150</v>
      </c>
      <c r="C31" s="3"/>
      <c r="D31" s="11">
        <v>4150</v>
      </c>
      <c r="E31" s="3">
        <f>SUM(C31:D31)</f>
        <v>4150</v>
      </c>
      <c r="F31" s="12">
        <f t="shared" si="0"/>
        <v>0</v>
      </c>
    </row>
    <row r="32" spans="1:6" ht="13.5" customHeight="1">
      <c r="A32" s="13" t="s">
        <v>40</v>
      </c>
      <c r="B32" s="14">
        <f>SUM(B30:B31)</f>
        <v>6750</v>
      </c>
      <c r="C32" s="14">
        <f>SUM(C30:C31)</f>
        <v>0</v>
      </c>
      <c r="D32" s="7">
        <f>SUM(D30:D31)</f>
        <v>6750</v>
      </c>
      <c r="E32" s="14">
        <f>SUM(C32:D32)</f>
        <v>6750</v>
      </c>
      <c r="F32" s="12">
        <f t="shared" si="0"/>
        <v>0</v>
      </c>
    </row>
    <row r="33" spans="1:6" ht="13.5" customHeight="1">
      <c r="A33" s="1" t="s">
        <v>45</v>
      </c>
      <c r="B33" s="3"/>
      <c r="C33" s="3"/>
      <c r="D33" s="11"/>
      <c r="E33" s="8"/>
      <c r="F33" s="12"/>
    </row>
    <row r="34" spans="1:6" ht="13.5" customHeight="1">
      <c r="A34" s="1" t="s">
        <v>18</v>
      </c>
      <c r="B34" s="3">
        <v>1800</v>
      </c>
      <c r="C34" s="3">
        <v>1800</v>
      </c>
      <c r="D34" s="11"/>
      <c r="E34" s="3">
        <f aca="true" t="shared" si="2" ref="E34:E39">SUM(C34:D34)</f>
        <v>1800</v>
      </c>
      <c r="F34" s="12">
        <f t="shared" si="0"/>
        <v>0</v>
      </c>
    </row>
    <row r="35" spans="1:6" ht="13.5" customHeight="1">
      <c r="A35" s="2" t="s">
        <v>19</v>
      </c>
      <c r="B35" s="3">
        <v>2250</v>
      </c>
      <c r="C35" s="3"/>
      <c r="D35" s="11">
        <v>2250</v>
      </c>
      <c r="E35" s="3">
        <f t="shared" si="2"/>
        <v>2250</v>
      </c>
      <c r="F35" s="12">
        <f t="shared" si="0"/>
        <v>0</v>
      </c>
    </row>
    <row r="36" spans="1:6" ht="13.5" customHeight="1">
      <c r="A36" s="1" t="s">
        <v>20</v>
      </c>
      <c r="B36" s="3">
        <v>4000</v>
      </c>
      <c r="C36" s="3">
        <v>4000</v>
      </c>
      <c r="D36" s="11"/>
      <c r="E36" s="3">
        <f t="shared" si="2"/>
        <v>4000</v>
      </c>
      <c r="F36" s="12">
        <f t="shared" si="0"/>
        <v>0</v>
      </c>
    </row>
    <row r="37" spans="1:6" ht="13.5" customHeight="1">
      <c r="A37" s="1" t="s">
        <v>21</v>
      </c>
      <c r="B37" s="3">
        <v>6300</v>
      </c>
      <c r="C37" s="3"/>
      <c r="D37" s="11">
        <v>6300</v>
      </c>
      <c r="E37" s="3">
        <f t="shared" si="2"/>
        <v>6300</v>
      </c>
      <c r="F37" s="12">
        <f t="shared" si="0"/>
        <v>0</v>
      </c>
    </row>
    <row r="38" spans="1:6" ht="13.5" customHeight="1">
      <c r="A38" s="2" t="s">
        <v>22</v>
      </c>
      <c r="B38" s="3">
        <v>4450</v>
      </c>
      <c r="C38" s="3">
        <v>3378</v>
      </c>
      <c r="D38" s="16">
        <v>1072</v>
      </c>
      <c r="E38" s="3">
        <f t="shared" si="2"/>
        <v>4450</v>
      </c>
      <c r="F38" s="12">
        <f t="shared" si="0"/>
        <v>0</v>
      </c>
    </row>
    <row r="39" spans="1:6" ht="13.5" customHeight="1">
      <c r="A39" s="13" t="s">
        <v>40</v>
      </c>
      <c r="B39" s="14">
        <f>SUM(B34:B38)</f>
        <v>18800</v>
      </c>
      <c r="C39" s="14">
        <f>SUM(C34:C38)</f>
        <v>9178</v>
      </c>
      <c r="D39" s="7">
        <f>SUM(D35:D38)</f>
        <v>9622</v>
      </c>
      <c r="E39" s="14">
        <f t="shared" si="2"/>
        <v>18800</v>
      </c>
      <c r="F39" s="12">
        <f t="shared" si="0"/>
        <v>0</v>
      </c>
    </row>
    <row r="40" spans="1:6" ht="13.5" customHeight="1">
      <c r="A40" s="1" t="s">
        <v>46</v>
      </c>
      <c r="B40" s="3"/>
      <c r="C40" s="3"/>
      <c r="D40" s="11"/>
      <c r="E40" s="8"/>
      <c r="F40" s="12"/>
    </row>
    <row r="41" spans="1:6" ht="13.5" customHeight="1">
      <c r="A41" s="1" t="s">
        <v>23</v>
      </c>
      <c r="B41" s="3">
        <v>5250</v>
      </c>
      <c r="C41" s="3"/>
      <c r="D41" s="11">
        <v>5250</v>
      </c>
      <c r="E41" s="3">
        <f aca="true" t="shared" si="3" ref="E41:E50">SUM(C41:D41)</f>
        <v>5250</v>
      </c>
      <c r="F41" s="12">
        <f t="shared" si="0"/>
        <v>0</v>
      </c>
    </row>
    <row r="42" spans="1:6" ht="13.5" customHeight="1">
      <c r="A42" s="2" t="s">
        <v>24</v>
      </c>
      <c r="B42" s="3">
        <v>6700</v>
      </c>
      <c r="C42" s="3"/>
      <c r="D42" s="11">
        <v>6700</v>
      </c>
      <c r="E42" s="3">
        <f t="shared" si="3"/>
        <v>6700</v>
      </c>
      <c r="F42" s="12">
        <f t="shared" si="0"/>
        <v>0</v>
      </c>
    </row>
    <row r="43" spans="1:6" ht="13.5" customHeight="1">
      <c r="A43" s="1" t="s">
        <v>25</v>
      </c>
      <c r="B43" s="3">
        <v>8000</v>
      </c>
      <c r="C43" s="3"/>
      <c r="D43" s="11">
        <v>4340</v>
      </c>
      <c r="E43" s="3">
        <f t="shared" si="3"/>
        <v>4340</v>
      </c>
      <c r="F43" s="12">
        <f t="shared" si="0"/>
        <v>3660</v>
      </c>
    </row>
    <row r="44" spans="1:6" ht="13.5" customHeight="1">
      <c r="A44" s="1" t="s">
        <v>26</v>
      </c>
      <c r="B44" s="3">
        <v>5800</v>
      </c>
      <c r="C44" s="3">
        <v>5800</v>
      </c>
      <c r="D44" s="11"/>
      <c r="E44" s="3">
        <f t="shared" si="3"/>
        <v>5800</v>
      </c>
      <c r="F44" s="12">
        <f t="shared" si="0"/>
        <v>0</v>
      </c>
    </row>
    <row r="45" spans="1:6" ht="13.5" customHeight="1">
      <c r="A45" s="1" t="s">
        <v>27</v>
      </c>
      <c r="B45" s="3">
        <v>10500</v>
      </c>
      <c r="C45" s="3">
        <v>7480</v>
      </c>
      <c r="D45" s="11">
        <v>3009.246</v>
      </c>
      <c r="E45" s="3">
        <f t="shared" si="3"/>
        <v>10489.246</v>
      </c>
      <c r="F45" s="12">
        <f t="shared" si="0"/>
        <v>10.754000000000815</v>
      </c>
    </row>
    <row r="46" spans="1:6" ht="13.5" customHeight="1">
      <c r="A46" s="1" t="s">
        <v>28</v>
      </c>
      <c r="B46" s="3">
        <v>5000</v>
      </c>
      <c r="C46" s="3"/>
      <c r="D46" s="11">
        <v>5000</v>
      </c>
      <c r="E46" s="3">
        <f t="shared" si="3"/>
        <v>5000</v>
      </c>
      <c r="F46" s="12">
        <f t="shared" si="0"/>
        <v>0</v>
      </c>
    </row>
    <row r="47" spans="1:6" ht="13.5" customHeight="1">
      <c r="A47" s="1" t="s">
        <v>29</v>
      </c>
      <c r="B47" s="3">
        <v>5450</v>
      </c>
      <c r="C47" s="3">
        <v>5110</v>
      </c>
      <c r="D47" s="11">
        <v>340</v>
      </c>
      <c r="E47" s="3">
        <f t="shared" si="3"/>
        <v>5450</v>
      </c>
      <c r="F47" s="12">
        <f t="shared" si="0"/>
        <v>0</v>
      </c>
    </row>
    <row r="48" spans="1:6" ht="13.5" customHeight="1">
      <c r="A48" s="1" t="s">
        <v>30</v>
      </c>
      <c r="B48" s="3">
        <v>6750</v>
      </c>
      <c r="C48" s="3"/>
      <c r="D48" s="11">
        <v>6750</v>
      </c>
      <c r="E48" s="3">
        <f t="shared" si="3"/>
        <v>6750</v>
      </c>
      <c r="F48" s="12">
        <f t="shared" si="0"/>
        <v>0</v>
      </c>
    </row>
    <row r="49" spans="1:6" ht="13.5" customHeight="1">
      <c r="A49" s="1" t="s">
        <v>31</v>
      </c>
      <c r="B49" s="3">
        <v>7550</v>
      </c>
      <c r="C49" s="3"/>
      <c r="D49" s="11">
        <v>7550</v>
      </c>
      <c r="E49" s="3">
        <f t="shared" si="3"/>
        <v>7550</v>
      </c>
      <c r="F49" s="12">
        <f t="shared" si="0"/>
        <v>0</v>
      </c>
    </row>
    <row r="50" spans="1:6" ht="13.5" customHeight="1">
      <c r="A50" s="13" t="s">
        <v>40</v>
      </c>
      <c r="B50" s="14">
        <f>SUM(B41:B49)</f>
        <v>61000</v>
      </c>
      <c r="C50" s="14">
        <f>SUM(C43:C47)</f>
        <v>18390</v>
      </c>
      <c r="D50" s="7">
        <f>SUM(D40:D49)</f>
        <v>38939.246</v>
      </c>
      <c r="E50" s="14">
        <f t="shared" si="3"/>
        <v>57329.246</v>
      </c>
      <c r="F50" s="17">
        <f t="shared" si="0"/>
        <v>3670.754000000001</v>
      </c>
    </row>
    <row r="51" spans="1:6" ht="13.5" customHeight="1">
      <c r="A51" s="1" t="s">
        <v>47</v>
      </c>
      <c r="B51" s="3"/>
      <c r="C51" s="3"/>
      <c r="D51" s="11"/>
      <c r="E51" s="8"/>
      <c r="F51" s="12"/>
    </row>
    <row r="52" spans="1:6" ht="13.5" customHeight="1">
      <c r="A52" s="1" t="s">
        <v>32</v>
      </c>
      <c r="B52" s="3">
        <v>3150</v>
      </c>
      <c r="C52" s="3"/>
      <c r="D52" s="11">
        <v>3150</v>
      </c>
      <c r="E52" s="3">
        <f>SUM(C52:D52)</f>
        <v>3150</v>
      </c>
      <c r="F52" s="12">
        <f t="shared" si="0"/>
        <v>0</v>
      </c>
    </row>
    <row r="53" spans="1:6" ht="13.5" customHeight="1">
      <c r="A53" s="1" t="s">
        <v>33</v>
      </c>
      <c r="B53" s="3">
        <v>3700</v>
      </c>
      <c r="C53" s="3">
        <v>3700</v>
      </c>
      <c r="D53" s="11"/>
      <c r="E53" s="3">
        <f>SUM(C53:D53)</f>
        <v>3700</v>
      </c>
      <c r="F53" s="12">
        <f t="shared" si="0"/>
        <v>0</v>
      </c>
    </row>
    <row r="54" spans="1:6" ht="13.5" customHeight="1">
      <c r="A54" s="1" t="s">
        <v>34</v>
      </c>
      <c r="B54" s="3">
        <v>2350</v>
      </c>
      <c r="C54" s="3">
        <v>350</v>
      </c>
      <c r="D54" s="11">
        <v>2000</v>
      </c>
      <c r="E54" s="3">
        <f>SUM(C54:D54)</f>
        <v>2350</v>
      </c>
      <c r="F54" s="12">
        <f t="shared" si="0"/>
        <v>0</v>
      </c>
    </row>
    <row r="55" spans="1:6" ht="13.5" customHeight="1">
      <c r="A55" s="1" t="s">
        <v>35</v>
      </c>
      <c r="B55" s="3">
        <v>3700</v>
      </c>
      <c r="C55" s="3"/>
      <c r="D55" s="11">
        <v>3700</v>
      </c>
      <c r="E55" s="3">
        <f>SUM(C55:D55)</f>
        <v>3700</v>
      </c>
      <c r="F55" s="12">
        <f t="shared" si="0"/>
        <v>0</v>
      </c>
    </row>
    <row r="56" spans="1:6" ht="13.5" customHeight="1">
      <c r="A56" s="13" t="s">
        <v>40</v>
      </c>
      <c r="B56" s="14">
        <f>SUM(B52:B55)</f>
        <v>12900</v>
      </c>
      <c r="C56" s="14">
        <f>SUM(C53:C55)</f>
        <v>4050</v>
      </c>
      <c r="D56" s="7">
        <f>SUM(D52:D55)</f>
        <v>8850</v>
      </c>
      <c r="E56" s="14">
        <f>SUM(C56:D56)</f>
        <v>12900</v>
      </c>
      <c r="F56" s="12">
        <f t="shared" si="0"/>
        <v>0</v>
      </c>
    </row>
    <row r="57" spans="1:6" ht="13.5" customHeight="1">
      <c r="A57" s="18"/>
      <c r="B57" s="8"/>
      <c r="C57" s="14"/>
      <c r="D57" s="11"/>
      <c r="E57" s="8"/>
      <c r="F57" s="12"/>
    </row>
    <row r="58" spans="1:8" ht="18" customHeight="1">
      <c r="A58" s="19" t="s">
        <v>96</v>
      </c>
      <c r="B58" s="20">
        <f>B10+B14+B21+B28+B32+B39+B50+B56</f>
        <v>188450</v>
      </c>
      <c r="C58" s="21">
        <f>C10+C14+C21+C28+C32+C39+C50+C56</f>
        <v>75630.1</v>
      </c>
      <c r="D58" s="32">
        <v>109005.27</v>
      </c>
      <c r="E58" s="20">
        <f>SUM(C58:D58)</f>
        <v>184635.37</v>
      </c>
      <c r="F58" s="33">
        <f t="shared" si="0"/>
        <v>3814.6300000000047</v>
      </c>
      <c r="H58" s="39"/>
    </row>
    <row r="59" spans="1:6" ht="34.5" customHeight="1">
      <c r="A59" s="51" t="s">
        <v>99</v>
      </c>
      <c r="B59" s="52"/>
      <c r="C59" s="52"/>
      <c r="D59" s="52"/>
      <c r="E59" s="52"/>
      <c r="F59" s="52"/>
    </row>
    <row r="60" spans="1:6" ht="27.75" customHeight="1">
      <c r="A60" s="44" t="s">
        <v>98</v>
      </c>
      <c r="B60" s="44" t="s">
        <v>97</v>
      </c>
      <c r="C60" s="49" t="s">
        <v>37</v>
      </c>
      <c r="D60" s="50"/>
      <c r="E60" s="50"/>
      <c r="F60" s="44" t="s">
        <v>49</v>
      </c>
    </row>
    <row r="61" spans="1:6" ht="18.75" customHeight="1">
      <c r="A61" s="45"/>
      <c r="B61" s="48"/>
      <c r="C61" s="28" t="s">
        <v>36</v>
      </c>
      <c r="D61" s="23" t="s">
        <v>48</v>
      </c>
      <c r="E61" s="40" t="s">
        <v>50</v>
      </c>
      <c r="F61" s="48"/>
    </row>
    <row r="62" spans="1:6" ht="13.5" customHeight="1">
      <c r="A62" s="1" t="s">
        <v>52</v>
      </c>
      <c r="B62" s="3"/>
      <c r="C62" s="3"/>
      <c r="D62" s="3"/>
      <c r="E62" s="8"/>
      <c r="F62" s="3"/>
    </row>
    <row r="63" spans="1:6" ht="13.5" customHeight="1">
      <c r="A63" s="1" t="s">
        <v>53</v>
      </c>
      <c r="B63" s="3">
        <v>600</v>
      </c>
      <c r="C63" s="3">
        <v>600</v>
      </c>
      <c r="D63" s="3"/>
      <c r="E63" s="3">
        <f>SUM(C63:D63)</f>
        <v>600</v>
      </c>
      <c r="F63" s="3">
        <f aca="true" t="shared" si="4" ref="F63:F68">B63-E63</f>
        <v>0</v>
      </c>
    </row>
    <row r="64" spans="1:6" ht="13.5" customHeight="1">
      <c r="A64" s="1" t="s">
        <v>54</v>
      </c>
      <c r="B64" s="3">
        <v>250</v>
      </c>
      <c r="C64" s="3"/>
      <c r="D64" s="3"/>
      <c r="E64" s="8"/>
      <c r="F64" s="3">
        <f t="shared" si="4"/>
        <v>250</v>
      </c>
    </row>
    <row r="65" spans="1:6" ht="13.5" customHeight="1">
      <c r="A65" s="1" t="s">
        <v>55</v>
      </c>
      <c r="B65" s="3">
        <v>1200</v>
      </c>
      <c r="C65" s="3"/>
      <c r="D65" s="3"/>
      <c r="E65" s="8"/>
      <c r="F65" s="3">
        <f t="shared" si="4"/>
        <v>1200</v>
      </c>
    </row>
    <row r="66" spans="1:6" ht="13.5" customHeight="1">
      <c r="A66" s="1" t="s">
        <v>56</v>
      </c>
      <c r="B66" s="3">
        <v>250</v>
      </c>
      <c r="C66" s="3"/>
      <c r="D66" s="3">
        <f>250000000/1000000</f>
        <v>250</v>
      </c>
      <c r="E66" s="3">
        <f>SUM(C66:D66)</f>
        <v>250</v>
      </c>
      <c r="F66" s="3">
        <f t="shared" si="4"/>
        <v>0</v>
      </c>
    </row>
    <row r="67" spans="1:6" ht="13.5" customHeight="1">
      <c r="A67" s="1" t="s">
        <v>57</v>
      </c>
      <c r="B67" s="3">
        <v>600</v>
      </c>
      <c r="C67" s="3"/>
      <c r="D67" s="3">
        <f>600</f>
        <v>600</v>
      </c>
      <c r="E67" s="3">
        <f>SUM(C67:D67)</f>
        <v>600</v>
      </c>
      <c r="F67" s="3">
        <f t="shared" si="4"/>
        <v>0</v>
      </c>
    </row>
    <row r="68" spans="1:6" ht="13.5" customHeight="1">
      <c r="A68" s="13" t="s">
        <v>40</v>
      </c>
      <c r="B68" s="14">
        <f>SUM(B63:B67)</f>
        <v>2900</v>
      </c>
      <c r="C68" s="14">
        <f>SUM(C63:C67)</f>
        <v>600</v>
      </c>
      <c r="D68" s="14">
        <f>SUM(D63:D67)</f>
        <v>850</v>
      </c>
      <c r="E68" s="3">
        <f>SUM(C68:D68)</f>
        <v>1450</v>
      </c>
      <c r="F68" s="3">
        <f t="shared" si="4"/>
        <v>1450</v>
      </c>
    </row>
    <row r="69" spans="1:6" ht="13.5" customHeight="1">
      <c r="A69" s="1" t="s">
        <v>58</v>
      </c>
      <c r="B69" s="3"/>
      <c r="C69" s="3"/>
      <c r="D69" s="3"/>
      <c r="E69" s="8"/>
      <c r="F69" s="3">
        <f aca="true" t="shared" si="5" ref="F69:F100">B69-E69</f>
        <v>0</v>
      </c>
    </row>
    <row r="70" spans="1:6" ht="13.5" customHeight="1">
      <c r="A70" s="1" t="s">
        <v>59</v>
      </c>
      <c r="B70" s="3">
        <v>300</v>
      </c>
      <c r="C70" s="3"/>
      <c r="D70" s="3">
        <v>300</v>
      </c>
      <c r="E70" s="3">
        <f>SUM(C70:D70)</f>
        <v>300</v>
      </c>
      <c r="F70" s="3">
        <f t="shared" si="5"/>
        <v>0</v>
      </c>
    </row>
    <row r="71" spans="1:6" ht="13.5" customHeight="1">
      <c r="A71" s="1" t="s">
        <v>60</v>
      </c>
      <c r="B71" s="3">
        <v>300</v>
      </c>
      <c r="C71" s="8"/>
      <c r="D71" s="3"/>
      <c r="E71" s="8"/>
      <c r="F71" s="3">
        <f t="shared" si="5"/>
        <v>300</v>
      </c>
    </row>
    <row r="72" spans="1:6" ht="13.5" customHeight="1">
      <c r="A72" s="1" t="s">
        <v>61</v>
      </c>
      <c r="B72" s="3">
        <v>450</v>
      </c>
      <c r="C72" s="3"/>
      <c r="D72" s="3">
        <v>450</v>
      </c>
      <c r="E72" s="3">
        <f>SUM(C72:D72)</f>
        <v>450</v>
      </c>
      <c r="F72" s="3">
        <f t="shared" si="5"/>
        <v>0</v>
      </c>
    </row>
    <row r="73" spans="1:6" ht="13.5" customHeight="1">
      <c r="A73" s="1" t="s">
        <v>62</v>
      </c>
      <c r="B73" s="3">
        <v>300</v>
      </c>
      <c r="C73" s="3">
        <v>300</v>
      </c>
      <c r="D73" s="3"/>
      <c r="E73" s="3">
        <f>SUM(C73:D73)</f>
        <v>300</v>
      </c>
      <c r="F73" s="3">
        <f t="shared" si="5"/>
        <v>0</v>
      </c>
    </row>
    <row r="74" spans="1:6" ht="13.5" customHeight="1">
      <c r="A74" s="1" t="s">
        <v>63</v>
      </c>
      <c r="B74" s="3">
        <v>550</v>
      </c>
      <c r="C74" s="3"/>
      <c r="D74" s="3"/>
      <c r="E74" s="8"/>
      <c r="F74" s="3">
        <f t="shared" si="5"/>
        <v>550</v>
      </c>
    </row>
    <row r="75" spans="1:6" ht="13.5" customHeight="1">
      <c r="A75" s="1" t="s">
        <v>64</v>
      </c>
      <c r="B75" s="3">
        <v>615</v>
      </c>
      <c r="C75" s="3"/>
      <c r="D75" s="3">
        <v>615</v>
      </c>
      <c r="E75" s="3">
        <f>SUM(C75:D75)</f>
        <v>615</v>
      </c>
      <c r="F75" s="3">
        <f t="shared" si="5"/>
        <v>0</v>
      </c>
    </row>
    <row r="76" spans="1:6" ht="13.5" customHeight="1">
      <c r="A76" s="13" t="s">
        <v>40</v>
      </c>
      <c r="B76" s="14">
        <f>SUM(B70:B75)</f>
        <v>2515</v>
      </c>
      <c r="C76" s="14">
        <f>SUM(C70:C75)</f>
        <v>300</v>
      </c>
      <c r="D76" s="14">
        <f>SUM(D70:D75)</f>
        <v>1365</v>
      </c>
      <c r="E76" s="14">
        <f>SUM(C76:D76)</f>
        <v>1665</v>
      </c>
      <c r="F76" s="14">
        <f t="shared" si="5"/>
        <v>850</v>
      </c>
    </row>
    <row r="77" spans="1:6" ht="13.5" customHeight="1">
      <c r="A77" s="1" t="s">
        <v>65</v>
      </c>
      <c r="B77" s="24"/>
      <c r="C77" s="3"/>
      <c r="D77" s="3"/>
      <c r="E77" s="8"/>
      <c r="F77" s="3"/>
    </row>
    <row r="78" spans="1:6" ht="13.5" customHeight="1">
      <c r="A78" s="1" t="s">
        <v>66</v>
      </c>
      <c r="B78" s="3">
        <v>500</v>
      </c>
      <c r="C78" s="3"/>
      <c r="D78" s="3">
        <v>500</v>
      </c>
      <c r="E78" s="3">
        <f>SUM(C78:D78)</f>
        <v>500</v>
      </c>
      <c r="F78" s="3">
        <f t="shared" si="5"/>
        <v>0</v>
      </c>
    </row>
    <row r="79" spans="1:6" ht="13.5" customHeight="1">
      <c r="A79" s="1" t="s">
        <v>67</v>
      </c>
      <c r="B79" s="3">
        <v>500</v>
      </c>
      <c r="C79" s="3">
        <v>248</v>
      </c>
      <c r="D79" s="3">
        <v>252</v>
      </c>
      <c r="E79" s="3">
        <f>SUM(C79:D79)</f>
        <v>500</v>
      </c>
      <c r="F79" s="3">
        <f t="shared" si="5"/>
        <v>0</v>
      </c>
    </row>
    <row r="80" spans="1:6" ht="13.5" customHeight="1">
      <c r="A80" s="13" t="s">
        <v>40</v>
      </c>
      <c r="B80" s="14">
        <f>SUM(B78:B79)</f>
        <v>1000</v>
      </c>
      <c r="C80" s="14">
        <f>SUM(C78:C79)</f>
        <v>248</v>
      </c>
      <c r="D80" s="14">
        <f>SUM(D78:D79)</f>
        <v>752</v>
      </c>
      <c r="E80" s="14">
        <f>SUM(C80:D80)</f>
        <v>1000</v>
      </c>
      <c r="F80" s="14">
        <f t="shared" si="5"/>
        <v>0</v>
      </c>
    </row>
    <row r="81" spans="1:6" ht="13.5" customHeight="1">
      <c r="A81" s="1" t="s">
        <v>68</v>
      </c>
      <c r="B81" s="24"/>
      <c r="C81" s="3"/>
      <c r="D81" s="3"/>
      <c r="E81" s="8"/>
      <c r="F81" s="3"/>
    </row>
    <row r="82" spans="1:6" ht="13.5" customHeight="1">
      <c r="A82" s="1" t="s">
        <v>69</v>
      </c>
      <c r="B82" s="3">
        <v>450</v>
      </c>
      <c r="C82" s="3">
        <v>450</v>
      </c>
      <c r="D82" s="3"/>
      <c r="E82" s="3">
        <f>SUM(C82:D82)</f>
        <v>450</v>
      </c>
      <c r="F82" s="3">
        <f t="shared" si="5"/>
        <v>0</v>
      </c>
    </row>
    <row r="83" spans="1:6" ht="13.5" customHeight="1">
      <c r="A83" s="1" t="s">
        <v>70</v>
      </c>
      <c r="B83" s="3">
        <v>650</v>
      </c>
      <c r="C83" s="3"/>
      <c r="D83" s="3"/>
      <c r="E83" s="8"/>
      <c r="F83" s="3">
        <f t="shared" si="5"/>
        <v>650</v>
      </c>
    </row>
    <row r="84" spans="1:6" ht="13.5" customHeight="1">
      <c r="A84" s="13" t="s">
        <v>40</v>
      </c>
      <c r="B84" s="25">
        <f>SUM(B82:B83)</f>
        <v>1100</v>
      </c>
      <c r="C84" s="25">
        <f>SUM(C82:C83)</f>
        <v>450</v>
      </c>
      <c r="D84" s="25">
        <v>0</v>
      </c>
      <c r="E84" s="14">
        <f>SUM(C84:D84)</f>
        <v>450</v>
      </c>
      <c r="F84" s="14">
        <f t="shared" si="5"/>
        <v>650</v>
      </c>
    </row>
    <row r="85" spans="1:6" ht="13.5" customHeight="1">
      <c r="A85" s="1" t="s">
        <v>71</v>
      </c>
      <c r="B85" s="3"/>
      <c r="C85" s="3"/>
      <c r="D85" s="3"/>
      <c r="E85" s="8"/>
      <c r="F85" s="3"/>
    </row>
    <row r="86" spans="1:6" ht="13.5" customHeight="1">
      <c r="A86" s="1" t="s">
        <v>72</v>
      </c>
      <c r="B86" s="3">
        <v>250</v>
      </c>
      <c r="C86" s="3"/>
      <c r="D86" s="3">
        <v>250</v>
      </c>
      <c r="E86" s="3">
        <f>SUM(C86:D86)</f>
        <v>250</v>
      </c>
      <c r="F86" s="3">
        <f t="shared" si="5"/>
        <v>0</v>
      </c>
    </row>
    <row r="87" spans="1:6" ht="13.5" customHeight="1">
      <c r="A87" s="1" t="s">
        <v>73</v>
      </c>
      <c r="B87" s="3">
        <v>250</v>
      </c>
      <c r="C87" s="3">
        <v>250</v>
      </c>
      <c r="D87" s="3"/>
      <c r="E87" s="3">
        <f>SUM(C87:D87)</f>
        <v>250</v>
      </c>
      <c r="F87" s="3">
        <f t="shared" si="5"/>
        <v>0</v>
      </c>
    </row>
    <row r="88" spans="1:6" ht="13.5" customHeight="1">
      <c r="A88" s="13" t="s">
        <v>40</v>
      </c>
      <c r="B88" s="25">
        <f>SUM(B86:B87)</f>
        <v>500</v>
      </c>
      <c r="C88" s="13">
        <f>SUM(C86:C87)</f>
        <v>250</v>
      </c>
      <c r="D88" s="25">
        <v>250</v>
      </c>
      <c r="E88" s="1">
        <f>SUM(C88:D88)</f>
        <v>500</v>
      </c>
      <c r="F88" s="3">
        <f t="shared" si="5"/>
        <v>0</v>
      </c>
    </row>
    <row r="89" spans="1:6" ht="13.5" customHeight="1">
      <c r="A89" s="1" t="s">
        <v>74</v>
      </c>
      <c r="B89" s="3"/>
      <c r="C89" s="3"/>
      <c r="D89" s="3"/>
      <c r="E89" s="8"/>
      <c r="F89" s="3"/>
    </row>
    <row r="90" spans="1:6" ht="13.5" customHeight="1">
      <c r="A90" s="1" t="s">
        <v>75</v>
      </c>
      <c r="B90" s="3">
        <v>650</v>
      </c>
      <c r="C90" s="3"/>
      <c r="D90" s="3">
        <v>650</v>
      </c>
      <c r="E90" s="3">
        <f>SUM(C90:D90)</f>
        <v>650</v>
      </c>
      <c r="F90" s="3">
        <f t="shared" si="5"/>
        <v>0</v>
      </c>
    </row>
    <row r="91" spans="1:6" ht="13.5" customHeight="1">
      <c r="A91" s="13" t="s">
        <v>40</v>
      </c>
      <c r="B91" s="13">
        <f>SUM(B90:B90)</f>
        <v>650</v>
      </c>
      <c r="C91" s="13">
        <f>SUM(C90:C90)</f>
        <v>0</v>
      </c>
      <c r="D91" s="25">
        <v>650</v>
      </c>
      <c r="E91" s="1">
        <f>SUM(C91:D91)</f>
        <v>650</v>
      </c>
      <c r="F91" s="3">
        <f t="shared" si="5"/>
        <v>0</v>
      </c>
    </row>
    <row r="92" spans="1:6" ht="13.5" customHeight="1">
      <c r="A92" s="2" t="s">
        <v>76</v>
      </c>
      <c r="B92" s="3"/>
      <c r="C92" s="3"/>
      <c r="D92" s="3"/>
      <c r="E92" s="8"/>
      <c r="F92" s="3"/>
    </row>
    <row r="93" spans="1:6" ht="13.5" customHeight="1">
      <c r="A93" s="1" t="s">
        <v>77</v>
      </c>
      <c r="B93" s="3">
        <v>350</v>
      </c>
      <c r="C93" s="3">
        <v>350</v>
      </c>
      <c r="D93" s="3"/>
      <c r="E93" s="3">
        <f aca="true" t="shared" si="6" ref="E93:E98">SUM(C93:D93)</f>
        <v>350</v>
      </c>
      <c r="F93" s="3">
        <f t="shared" si="5"/>
        <v>0</v>
      </c>
    </row>
    <row r="94" spans="1:6" ht="13.5" customHeight="1">
      <c r="A94" s="1" t="s">
        <v>78</v>
      </c>
      <c r="B94" s="3">
        <v>250</v>
      </c>
      <c r="C94" s="3">
        <v>250</v>
      </c>
      <c r="D94" s="3"/>
      <c r="E94" s="3">
        <f t="shared" si="6"/>
        <v>250</v>
      </c>
      <c r="F94" s="3">
        <f t="shared" si="5"/>
        <v>0</v>
      </c>
    </row>
    <row r="95" spans="1:6" ht="13.5" customHeight="1">
      <c r="A95" s="1" t="s">
        <v>79</v>
      </c>
      <c r="B95" s="3">
        <v>300</v>
      </c>
      <c r="C95" s="3">
        <v>300</v>
      </c>
      <c r="D95" s="3"/>
      <c r="E95" s="3">
        <f t="shared" si="6"/>
        <v>300</v>
      </c>
      <c r="F95" s="3">
        <f t="shared" si="5"/>
        <v>0</v>
      </c>
    </row>
    <row r="96" spans="1:6" ht="13.5" customHeight="1">
      <c r="A96" s="1" t="s">
        <v>80</v>
      </c>
      <c r="B96" s="3">
        <v>250</v>
      </c>
      <c r="C96" s="3">
        <v>250</v>
      </c>
      <c r="D96" s="3"/>
      <c r="E96" s="3">
        <f t="shared" si="6"/>
        <v>250</v>
      </c>
      <c r="F96" s="3">
        <f t="shared" si="5"/>
        <v>0</v>
      </c>
    </row>
    <row r="97" spans="1:6" ht="13.5" customHeight="1">
      <c r="A97" s="1" t="s">
        <v>81</v>
      </c>
      <c r="B97" s="3">
        <v>150</v>
      </c>
      <c r="C97" s="3">
        <v>150</v>
      </c>
      <c r="D97" s="3"/>
      <c r="E97" s="3">
        <f t="shared" si="6"/>
        <v>150</v>
      </c>
      <c r="F97" s="3">
        <f t="shared" si="5"/>
        <v>0</v>
      </c>
    </row>
    <row r="98" spans="1:6" ht="13.5" customHeight="1">
      <c r="A98" s="13" t="s">
        <v>40</v>
      </c>
      <c r="B98" s="14">
        <f>SUM(B93:B97)</f>
        <v>1300</v>
      </c>
      <c r="C98" s="14">
        <f>SUM(C93:C97)</f>
        <v>1300</v>
      </c>
      <c r="D98" s="14">
        <f>SUM(D93:D97)</f>
        <v>0</v>
      </c>
      <c r="E98" s="14">
        <f t="shared" si="6"/>
        <v>1300</v>
      </c>
      <c r="F98" s="14">
        <f t="shared" si="5"/>
        <v>0</v>
      </c>
    </row>
    <row r="99" spans="1:6" ht="13.5" customHeight="1">
      <c r="A99" s="1" t="s">
        <v>82</v>
      </c>
      <c r="B99" s="3"/>
      <c r="C99" s="3"/>
      <c r="D99" s="3"/>
      <c r="E99" s="8"/>
      <c r="F99" s="3"/>
    </row>
    <row r="100" spans="1:6" ht="13.5" customHeight="1">
      <c r="A100" s="1" t="s">
        <v>83</v>
      </c>
      <c r="B100" s="3">
        <v>550</v>
      </c>
      <c r="C100" s="3">
        <v>550</v>
      </c>
      <c r="D100" s="3"/>
      <c r="E100" s="3">
        <f>SUM(C100:D100)</f>
        <v>550</v>
      </c>
      <c r="F100" s="3">
        <f t="shared" si="5"/>
        <v>0</v>
      </c>
    </row>
    <row r="101" spans="1:6" ht="13.5" customHeight="1">
      <c r="A101" s="1" t="s">
        <v>84</v>
      </c>
      <c r="B101" s="3">
        <v>300</v>
      </c>
      <c r="C101" s="3">
        <v>270</v>
      </c>
      <c r="D101" s="3"/>
      <c r="E101" s="3">
        <f>SUM(C101:D101)</f>
        <v>270</v>
      </c>
      <c r="F101" s="3">
        <f aca="true" t="shared" si="7" ref="F101:F114">B101-E101</f>
        <v>30</v>
      </c>
    </row>
    <row r="102" spans="1:6" ht="13.5" customHeight="1">
      <c r="A102" s="13" t="s">
        <v>40</v>
      </c>
      <c r="B102" s="14">
        <f>SUM(B100:B101)</f>
        <v>850</v>
      </c>
      <c r="C102" s="14">
        <f>SUM(C100:C101)</f>
        <v>820</v>
      </c>
      <c r="D102" s="14">
        <v>0</v>
      </c>
      <c r="E102" s="14">
        <f>SUM(C102:D102)</f>
        <v>820</v>
      </c>
      <c r="F102" s="3">
        <f t="shared" si="7"/>
        <v>30</v>
      </c>
    </row>
    <row r="103" spans="1:6" ht="13.5" customHeight="1">
      <c r="A103" s="1" t="s">
        <v>85</v>
      </c>
      <c r="B103" s="3"/>
      <c r="C103" s="3"/>
      <c r="D103" s="3"/>
      <c r="E103" s="8"/>
      <c r="F103" s="3"/>
    </row>
    <row r="104" spans="1:6" ht="13.5" customHeight="1">
      <c r="A104" s="1" t="s">
        <v>86</v>
      </c>
      <c r="B104" s="3">
        <v>800</v>
      </c>
      <c r="C104" s="3"/>
      <c r="D104" s="3">
        <v>800</v>
      </c>
      <c r="E104" s="3">
        <f>SUM(C104:D104)</f>
        <v>800</v>
      </c>
      <c r="F104" s="3">
        <f t="shared" si="7"/>
        <v>0</v>
      </c>
    </row>
    <row r="105" spans="1:6" ht="13.5" customHeight="1">
      <c r="A105" s="13" t="s">
        <v>40</v>
      </c>
      <c r="B105" s="14">
        <f>SUM(B104:B104)</f>
        <v>800</v>
      </c>
      <c r="C105" s="14">
        <f>SUM(C103:C104)</f>
        <v>0</v>
      </c>
      <c r="D105" s="14">
        <v>800</v>
      </c>
      <c r="E105" s="14">
        <f>SUM(C105:D105)</f>
        <v>800</v>
      </c>
      <c r="F105" s="3">
        <f t="shared" si="7"/>
        <v>0</v>
      </c>
    </row>
    <row r="106" spans="1:6" ht="13.5" customHeight="1">
      <c r="A106" s="26"/>
      <c r="B106" s="27">
        <f>B68+B76+B80+B84+B88+B91+B98+B102+B105</f>
        <v>11615</v>
      </c>
      <c r="C106" s="27">
        <f>C68+C76+C80+C84+C88+C91+C98+C102+C105</f>
        <v>3968</v>
      </c>
      <c r="D106" s="27">
        <f>D68+D76+D80+D88+D91+D105</f>
        <v>4667</v>
      </c>
      <c r="E106" s="20">
        <f>SUM(C106:D106)</f>
        <v>8635</v>
      </c>
      <c r="F106" s="20">
        <f t="shared" si="7"/>
        <v>2980</v>
      </c>
    </row>
    <row r="107" spans="1:6" ht="13.5" customHeight="1">
      <c r="A107" s="29" t="s">
        <v>87</v>
      </c>
      <c r="B107" s="30"/>
      <c r="C107" s="30"/>
      <c r="D107" s="30"/>
      <c r="E107" s="31"/>
      <c r="F107" s="30">
        <f t="shared" si="7"/>
        <v>0</v>
      </c>
    </row>
    <row r="108" spans="1:6" ht="13.5" customHeight="1">
      <c r="A108" s="29" t="s">
        <v>88</v>
      </c>
      <c r="B108" s="30">
        <v>1900</v>
      </c>
      <c r="C108" s="30">
        <v>1690</v>
      </c>
      <c r="D108" s="30">
        <v>210</v>
      </c>
      <c r="E108" s="30">
        <f>SUM(C108:D108)</f>
        <v>1900</v>
      </c>
      <c r="F108" s="30">
        <f t="shared" si="7"/>
        <v>0</v>
      </c>
    </row>
    <row r="109" spans="1:6" ht="13.5" customHeight="1">
      <c r="A109" s="29" t="s">
        <v>89</v>
      </c>
      <c r="B109" s="30">
        <v>1700</v>
      </c>
      <c r="C109" s="30">
        <v>1700</v>
      </c>
      <c r="D109" s="30"/>
      <c r="E109" s="30">
        <f>SUM(C109:D109)</f>
        <v>1700</v>
      </c>
      <c r="F109" s="30">
        <f t="shared" si="7"/>
        <v>0</v>
      </c>
    </row>
    <row r="110" spans="1:6" ht="13.5" customHeight="1">
      <c r="A110" s="34" t="s">
        <v>40</v>
      </c>
      <c r="B110" s="35">
        <f>SUM(B108:B109)</f>
        <v>3600</v>
      </c>
      <c r="C110" s="35">
        <f>SUM(C108:C109)</f>
        <v>3390</v>
      </c>
      <c r="D110" s="35">
        <v>210</v>
      </c>
      <c r="E110" s="35">
        <f>SUM(C110:D110)</f>
        <v>3600</v>
      </c>
      <c r="F110" s="30">
        <v>0</v>
      </c>
    </row>
    <row r="111" spans="1:6" ht="13.5" customHeight="1">
      <c r="A111" s="29" t="s">
        <v>90</v>
      </c>
      <c r="B111" s="30"/>
      <c r="C111" s="30"/>
      <c r="D111" s="30"/>
      <c r="E111" s="31"/>
      <c r="F111" s="30"/>
    </row>
    <row r="112" spans="1:6" ht="13.5" customHeight="1">
      <c r="A112" s="29" t="s">
        <v>91</v>
      </c>
      <c r="B112" s="30">
        <v>1200</v>
      </c>
      <c r="C112" s="30">
        <v>1200</v>
      </c>
      <c r="D112" s="30"/>
      <c r="E112" s="30">
        <f>SUM(C112:D112)</f>
        <v>1200</v>
      </c>
      <c r="F112" s="30">
        <f t="shared" si="7"/>
        <v>0</v>
      </c>
    </row>
    <row r="113" spans="1:6" ht="13.5" customHeight="1">
      <c r="A113" s="29" t="s">
        <v>92</v>
      </c>
      <c r="B113" s="30">
        <v>2050</v>
      </c>
      <c r="C113" s="30"/>
      <c r="D113" s="30">
        <v>2050</v>
      </c>
      <c r="E113" s="30">
        <f>SUM(C113:D113)</f>
        <v>2050</v>
      </c>
      <c r="F113" s="30">
        <f t="shared" si="7"/>
        <v>0</v>
      </c>
    </row>
    <row r="114" spans="1:6" ht="13.5" customHeight="1">
      <c r="A114" s="34" t="s">
        <v>40</v>
      </c>
      <c r="B114" s="35">
        <f>SUM(B112:B113)</f>
        <v>3250</v>
      </c>
      <c r="C114" s="35">
        <f>SUM(C111:C113)</f>
        <v>1200</v>
      </c>
      <c r="D114" s="35">
        <v>2050</v>
      </c>
      <c r="E114" s="30">
        <f>SUM(C114:D114)</f>
        <v>3250</v>
      </c>
      <c r="F114" s="30">
        <f t="shared" si="7"/>
        <v>0</v>
      </c>
    </row>
    <row r="115" spans="1:6" ht="13.5" customHeight="1">
      <c r="A115" s="34"/>
      <c r="B115" s="35">
        <f>SUM(B110+B114)</f>
        <v>6850</v>
      </c>
      <c r="C115" s="35">
        <f>SUM(C110+C114)</f>
        <v>4590</v>
      </c>
      <c r="D115" s="35">
        <f>SUM(D110+D114)</f>
        <v>2260</v>
      </c>
      <c r="E115" s="35">
        <f>SUM(E110+E114)</f>
        <v>6850</v>
      </c>
      <c r="F115" s="35">
        <f>SUM(F110+F114)</f>
        <v>0</v>
      </c>
    </row>
    <row r="116" spans="1:6" ht="18" customHeight="1">
      <c r="A116" s="26" t="s">
        <v>95</v>
      </c>
      <c r="B116" s="20">
        <f>B114+B110+B106</f>
        <v>18465</v>
      </c>
      <c r="C116" s="27">
        <f>C106+C110+C114</f>
        <v>8558</v>
      </c>
      <c r="D116" s="27">
        <f>D108+D113</f>
        <v>2260</v>
      </c>
      <c r="E116" s="20">
        <f>SUM(C116:D116)</f>
        <v>10818</v>
      </c>
      <c r="F116" s="22">
        <v>0</v>
      </c>
    </row>
    <row r="117" spans="1:6" ht="52.5" customHeight="1">
      <c r="A117" s="41" t="s">
        <v>93</v>
      </c>
      <c r="B117" s="42">
        <f>SUM(B116+B58)</f>
        <v>206915</v>
      </c>
      <c r="C117" s="43">
        <f>C58+C116</f>
        <v>84188.1</v>
      </c>
      <c r="D117" s="32">
        <v>115932.27</v>
      </c>
      <c r="E117" s="20">
        <v>200120</v>
      </c>
      <c r="F117" s="43">
        <v>6794.63</v>
      </c>
    </row>
    <row r="118" ht="18" customHeight="1">
      <c r="C118" s="10"/>
    </row>
    <row r="119" ht="18" customHeight="1">
      <c r="C119" s="10"/>
    </row>
    <row r="120" ht="18" customHeight="1">
      <c r="C120" s="10"/>
    </row>
    <row r="121" ht="18" customHeight="1">
      <c r="C121" s="10"/>
    </row>
    <row r="122" ht="18" customHeight="1">
      <c r="C122" s="10"/>
    </row>
    <row r="123" ht="18" customHeight="1">
      <c r="C123" s="10"/>
    </row>
    <row r="124" ht="18" customHeight="1">
      <c r="C124" s="5"/>
    </row>
    <row r="125" ht="18" customHeight="1">
      <c r="C125" s="5"/>
    </row>
    <row r="126" ht="18" customHeight="1">
      <c r="C126" s="5"/>
    </row>
    <row r="127" spans="1:6" ht="18" customHeight="1">
      <c r="A127" s="46"/>
      <c r="B127" s="46"/>
      <c r="C127" s="46"/>
      <c r="D127" s="46"/>
      <c r="E127" s="46"/>
      <c r="F127" s="46"/>
    </row>
    <row r="128" ht="18" customHeight="1">
      <c r="C128" s="5"/>
    </row>
    <row r="129" ht="18" customHeight="1">
      <c r="C129" s="5"/>
    </row>
    <row r="130" ht="18" customHeight="1">
      <c r="C130" s="5"/>
    </row>
    <row r="131" ht="18" customHeight="1">
      <c r="C131" s="5"/>
    </row>
    <row r="132" ht="18" customHeight="1">
      <c r="C132" s="5"/>
    </row>
    <row r="133" ht="18" customHeight="1">
      <c r="C133" s="5"/>
    </row>
  </sheetData>
  <mergeCells count="12">
    <mergeCell ref="A3:A4"/>
    <mergeCell ref="B3:B4"/>
    <mergeCell ref="A60:A61"/>
    <mergeCell ref="A127:F127"/>
    <mergeCell ref="A1:F1"/>
    <mergeCell ref="B60:B61"/>
    <mergeCell ref="F60:F61"/>
    <mergeCell ref="C60:E60"/>
    <mergeCell ref="A59:F59"/>
    <mergeCell ref="A2:F2"/>
    <mergeCell ref="F3:F4"/>
    <mergeCell ref="C3:E3"/>
  </mergeCells>
  <printOptions horizontalCentered="1"/>
  <pageMargins left="0.2362204724409449" right="0.2755905511811024" top="2.1653543307086616" bottom="1.299212598425197" header="0.9448818897637796" footer="0.5118110236220472"/>
  <pageSetup horizontalDpi="600" verticalDpi="600" orientation="portrait" paperSize="9" r:id="rId1"/>
  <headerFooter alignWithMargins="0">
    <oddHeader>&amp;R&amp;"Bookman Old Style,Normale"&amp;P&amp;"Bookman Old Style,Grassetto"
ALLEGATO 2</oddHead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TESORO E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MLINTAS</dc:creator>
  <cp:keywords/>
  <dc:description/>
  <cp:lastModifiedBy>SBANFI</cp:lastModifiedBy>
  <cp:lastPrinted>2001-04-11T12:58:20Z</cp:lastPrinted>
  <dcterms:created xsi:type="dcterms:W3CDTF">2001-03-21T15:43:11Z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