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2120" windowHeight="9120" activeTab="0"/>
  </bookViews>
  <sheets>
    <sheet name="Foglio1" sheetId="1" r:id="rId1"/>
  </sheets>
  <definedNames>
    <definedName name="_xlnm.Print_Area" localSheetId="0">'Foglio1'!$A$1:$L$33</definedName>
  </definedNames>
  <calcPr fullCalcOnLoad="1"/>
</workbook>
</file>

<file path=xl/sharedStrings.xml><?xml version="1.0" encoding="utf-8"?>
<sst xmlns="http://schemas.openxmlformats.org/spreadsheetml/2006/main" count="54" uniqueCount="54">
  <si>
    <t>Totale fabbisogno 2003</t>
  </si>
  <si>
    <t>Entrate proprie delle aziende USL</t>
  </si>
  <si>
    <t>IRAP Stimata</t>
  </si>
  <si>
    <t>Addiozionale IRPEF stimata</t>
  </si>
  <si>
    <t>Fabbisogno sanitario finanziato dal decreto legislativo 56/2000</t>
  </si>
  <si>
    <t>Fondo sanitario ex decreto legislativo 56/2000</t>
  </si>
  <si>
    <t>Riequilibrio pattizio tra le regioni ex accordo 8 agosto 2001</t>
  </si>
  <si>
    <t>REGIONI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</si>
  <si>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</si>
  <si>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</si>
  <si>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</si>
  <si>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</si>
  <si>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</si>
  <si>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</si>
  <si>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</si>
  <si>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</si>
  <si>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</si>
  <si>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</si>
  <si>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</si>
  <si>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PIEMONTE</t>
  </si>
  <si>
    <t>VALLE D'AOSTA</t>
  </si>
  <si>
    <t>LOMBARDIA</t>
  </si>
  <si>
    <t xml:space="preserve"> BOLZANO</t>
  </si>
  <si>
    <t>TRENTO</t>
  </si>
  <si>
    <t>VENETO</t>
  </si>
  <si>
    <t>FRIULI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</si>
  <si>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</si>
  <si>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</si>
  <si>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</si>
  <si>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</si>
  <si>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</si>
  <si>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</si>
  <si>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</si>
  <si>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</si>
  <si>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</si>
  <si>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</si>
  <si>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</si>
  <si>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</si>
  <si>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</si>
  <si>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BAMBINO GESU'</t>
  </si>
  <si>
    <t>Vincolate e altri enti</t>
  </si>
  <si>
    <t xml:space="preserve">   TOTALE </t>
  </si>
  <si>
    <t>SERVIZIO SANITARIO NAZIONALE 2003</t>
  </si>
  <si>
    <t>(Unità di €uro)</t>
  </si>
  <si>
    <t>Arrotondamento</t>
  </si>
  <si>
    <t>Obiettivi di P.S.N.</t>
  </si>
  <si>
    <t>Riequilibrio</t>
  </si>
  <si>
    <t>E. ROMAGNA</t>
  </si>
  <si>
    <t>Mobilità sanitaria da verificare tra    le Regioni</t>
  </si>
  <si>
    <t>Disponibilità di cassa per le Regioni (IRAP, Add.le IRPEF,    IVA e accise)     con riequilibrio</t>
  </si>
  <si>
    <t>Disponibilità di cassa per le Regioni          (IRAP, Add.le IRPEF,               IVA e accise)              senza riequilibrio</t>
  </si>
  <si>
    <t>Partecipazione delle regioni         a statuto speciale</t>
  </si>
  <si>
    <t>TOTALE REGIONI   + B.G</t>
  </si>
  <si>
    <t>ALLEGATO 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</si>
</sst>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0_ ;\-#,##0.0000\ "/>
    <numFmt numFmtId="171" formatCode="#,##0.0000"/>
    <numFmt numFmtId="172" formatCode="_-[$€-2]\ * #,##0.00_-;\-[$€-2]\ * #,##0.00_-;_-[$€-2]\ * &quot;-&quot;??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1" fontId="0" fillId="0" borderId="0" xfId="19" applyFont="1" applyFill="1" applyBorder="1" applyAlignment="1">
      <alignment/>
    </xf>
    <xf numFmtId="41" fontId="0" fillId="0" borderId="0" xfId="19" applyFont="1" applyFill="1" applyBorder="1" applyAlignment="1">
      <alignment horizontal="center"/>
    </xf>
    <xf numFmtId="41" fontId="1" fillId="0" borderId="0" xfId="19" applyFont="1" applyFill="1" applyBorder="1" applyAlignment="1" quotePrefix="1">
      <alignment horizontal="center"/>
    </xf>
    <xf numFmtId="41" fontId="0" fillId="0" borderId="1" xfId="19" applyFont="1" applyFill="1" applyBorder="1" applyAlignment="1">
      <alignment/>
    </xf>
    <xf numFmtId="41" fontId="0" fillId="0" borderId="1" xfId="19" applyFont="1" applyBorder="1" applyAlignment="1">
      <alignment/>
    </xf>
    <xf numFmtId="41" fontId="2" fillId="0" borderId="1" xfId="19" applyFont="1" applyBorder="1" applyAlignment="1">
      <alignment/>
    </xf>
    <xf numFmtId="0" fontId="0" fillId="0" borderId="1" xfId="0" applyFont="1" applyBorder="1" applyAlignment="1">
      <alignment/>
    </xf>
    <xf numFmtId="41" fontId="0" fillId="0" borderId="2" xfId="19" applyFont="1" applyFill="1" applyBorder="1" applyAlignment="1">
      <alignment/>
    </xf>
    <xf numFmtId="41" fontId="0" fillId="0" borderId="3" xfId="19" applyFont="1" applyFill="1" applyBorder="1" applyAlignment="1">
      <alignment/>
    </xf>
    <xf numFmtId="41" fontId="0" fillId="0" borderId="3" xfId="19" applyFont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1" fontId="1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1" fontId="0" fillId="0" borderId="4" xfId="19" applyFont="1" applyFill="1" applyBorder="1" applyAlignment="1">
      <alignment horizontal="center" vertical="center"/>
    </xf>
    <xf numFmtId="41" fontId="3" fillId="0" borderId="4" xfId="19" applyFont="1" applyFill="1" applyBorder="1" applyAlignment="1">
      <alignment horizontal="center" vertical="center"/>
    </xf>
    <xf numFmtId="41" fontId="1" fillId="0" borderId="4" xfId="19" applyFont="1" applyFill="1" applyBorder="1" applyAlignment="1">
      <alignment horizontal="center" vertical="center"/>
    </xf>
    <xf numFmtId="41" fontId="0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49" fontId="1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 quotePrefix="1">
      <alignment horizontal="left" vertical="center"/>
    </xf>
    <xf numFmtId="0" fontId="2" fillId="0" borderId="3" xfId="0" applyFont="1" applyFill="1" applyBorder="1" applyAlignment="1">
      <alignment horizontal="left"/>
    </xf>
    <xf numFmtId="41" fontId="1" fillId="0" borderId="6" xfId="0" applyNumberFormat="1" applyFont="1" applyFill="1" applyBorder="1" applyAlignment="1">
      <alignment horizontal="center" vertical="center"/>
    </xf>
    <xf numFmtId="41" fontId="0" fillId="0" borderId="4" xfId="19" applyFont="1" applyFill="1" applyBorder="1" applyAlignment="1" quotePrefix="1">
      <alignment horizontal="center" vertical="center" wrapText="1"/>
    </xf>
    <xf numFmtId="49" fontId="0" fillId="0" borderId="4" xfId="19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left" vertical="center"/>
    </xf>
    <xf numFmtId="41" fontId="0" fillId="0" borderId="4" xfId="19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75" zoomScaleNormal="75" workbookViewId="0" topLeftCell="E10">
      <selection activeCell="A2" sqref="A2:L2"/>
    </sheetView>
  </sheetViews>
  <sheetFormatPr defaultColWidth="9.140625" defaultRowHeight="12.75"/>
  <cols>
    <col min="1" max="1" width="18.00390625" style="0" customWidth="1"/>
    <col min="2" max="2" width="15.140625" style="0" customWidth="1"/>
    <col min="3" max="3" width="15.57421875" style="0" customWidth="1"/>
    <col min="4" max="4" width="16.140625" style="0" customWidth="1"/>
    <col min="5" max="5" width="17.8515625" style="0" bestFit="1" customWidth="1"/>
    <col min="6" max="6" width="16.57421875" style="0" bestFit="1" customWidth="1"/>
    <col min="7" max="7" width="20.140625" style="0" bestFit="1" customWidth="1"/>
    <col min="8" max="8" width="17.421875" style="0" bestFit="1" customWidth="1"/>
    <col min="9" max="9" width="13.421875" style="0" customWidth="1"/>
    <col min="10" max="10" width="21.57421875" style="0" customWidth="1"/>
    <col min="11" max="11" width="15.57421875" style="0" customWidth="1"/>
    <col min="12" max="12" width="17.00390625" style="0" customWidth="1"/>
  </cols>
  <sheetData>
    <row r="1" spans="1:12" ht="30.75" customHeight="1">
      <c r="A1" s="37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customHeight="1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>
      <c r="A3" s="36" t="s">
        <v>53</v>
      </c>
      <c r="B3" s="21"/>
      <c r="C3" s="3"/>
      <c r="D3" s="4"/>
      <c r="E3" s="3"/>
      <c r="F3" s="3"/>
      <c r="G3" s="3"/>
      <c r="H3" s="3"/>
      <c r="I3" s="3"/>
      <c r="J3" s="3"/>
      <c r="K3" s="3"/>
      <c r="L3" s="3"/>
    </row>
    <row r="4" spans="1:12" ht="96.75" customHeight="1">
      <c r="A4" s="25" t="s">
        <v>7</v>
      </c>
      <c r="B4" s="26" t="s">
        <v>0</v>
      </c>
      <c r="C4" s="12" t="s">
        <v>1</v>
      </c>
      <c r="D4" s="12" t="s">
        <v>51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48</v>
      </c>
      <c r="J4" s="12" t="s">
        <v>50</v>
      </c>
      <c r="K4" s="12" t="s">
        <v>6</v>
      </c>
      <c r="L4" s="12" t="s">
        <v>49</v>
      </c>
    </row>
    <row r="5" spans="1:12" ht="22.5" customHeight="1">
      <c r="A5" s="24"/>
      <c r="B5" s="31" t="s">
        <v>8</v>
      </c>
      <c r="C5" s="31" t="s">
        <v>9</v>
      </c>
      <c r="D5" s="31" t="s">
        <v>10</v>
      </c>
      <c r="E5" s="31" t="s">
        <v>11</v>
      </c>
      <c r="F5" s="31" t="s">
        <v>12</v>
      </c>
      <c r="G5" s="32" t="s">
        <v>13</v>
      </c>
      <c r="H5" s="32" t="s">
        <v>14</v>
      </c>
      <c r="I5" s="32" t="s">
        <v>15</v>
      </c>
      <c r="J5" s="32" t="s">
        <v>16</v>
      </c>
      <c r="K5" s="32" t="s">
        <v>17</v>
      </c>
      <c r="L5" s="32" t="s">
        <v>18</v>
      </c>
    </row>
    <row r="6" spans="1:12" ht="12.75">
      <c r="A6" s="27" t="s">
        <v>19</v>
      </c>
      <c r="B6" s="2">
        <v>5856364774</v>
      </c>
      <c r="C6" s="9">
        <v>167095971</v>
      </c>
      <c r="D6" s="10"/>
      <c r="E6" s="6">
        <v>2735458837</v>
      </c>
      <c r="F6" s="6">
        <v>228349774</v>
      </c>
      <c r="G6" s="6">
        <v>2725460192</v>
      </c>
      <c r="H6" s="6"/>
      <c r="I6" s="5">
        <v>-12541000</v>
      </c>
      <c r="J6" s="10">
        <f aca="true" t="shared" si="0" ref="J6:J26">+E6+F6+G6+H6+I6</f>
        <v>5676727803</v>
      </c>
      <c r="K6" s="2">
        <v>-23246071.4389019</v>
      </c>
      <c r="L6" s="10">
        <f aca="true" t="shared" si="1" ref="L6:L13">+J6+K6</f>
        <v>5653481731.561098</v>
      </c>
    </row>
    <row r="7" spans="1:12" ht="12.75">
      <c r="A7" s="27" t="s">
        <v>20</v>
      </c>
      <c r="B7" s="2">
        <v>162291710</v>
      </c>
      <c r="C7" s="9">
        <v>4341336</v>
      </c>
      <c r="D7" s="10">
        <v>75286126</v>
      </c>
      <c r="E7" s="7">
        <v>76029512</v>
      </c>
      <c r="F7" s="7">
        <v>6634736</v>
      </c>
      <c r="G7" s="6"/>
      <c r="H7" s="6"/>
      <c r="I7" s="5">
        <v>-10568000</v>
      </c>
      <c r="J7" s="10">
        <f t="shared" si="0"/>
        <v>72096248</v>
      </c>
      <c r="K7" s="2"/>
      <c r="L7" s="10">
        <f t="shared" si="1"/>
        <v>72096248</v>
      </c>
    </row>
    <row r="8" spans="1:12" ht="12.75">
      <c r="A8" s="27" t="s">
        <v>21</v>
      </c>
      <c r="B8" s="2">
        <v>11918334493</v>
      </c>
      <c r="C8" s="9">
        <v>344688926</v>
      </c>
      <c r="D8" s="10"/>
      <c r="E8" s="6">
        <v>8210141598</v>
      </c>
      <c r="F8" s="6">
        <v>542460448</v>
      </c>
      <c r="G8" s="6">
        <v>2821043521</v>
      </c>
      <c r="H8" s="6"/>
      <c r="I8" s="5">
        <v>319205000</v>
      </c>
      <c r="J8" s="10">
        <f t="shared" si="0"/>
        <v>11892850567</v>
      </c>
      <c r="K8" s="2">
        <v>108399007.87640381</v>
      </c>
      <c r="L8" s="10">
        <f t="shared" si="1"/>
        <v>12001249574.876404</v>
      </c>
    </row>
    <row r="9" spans="1:12" ht="12.75">
      <c r="A9" s="28" t="s">
        <v>22</v>
      </c>
      <c r="B9" s="2">
        <v>585542004</v>
      </c>
      <c r="C9" s="9">
        <v>17089038</v>
      </c>
      <c r="D9" s="10">
        <v>208002906</v>
      </c>
      <c r="E9" s="7">
        <v>334434135</v>
      </c>
      <c r="F9" s="7">
        <v>26015925</v>
      </c>
      <c r="G9" s="6"/>
      <c r="H9" s="6"/>
      <c r="I9" s="5">
        <v>5582000</v>
      </c>
      <c r="J9" s="10">
        <f t="shared" si="0"/>
        <v>366032060</v>
      </c>
      <c r="K9" s="2"/>
      <c r="L9" s="10">
        <f t="shared" si="1"/>
        <v>366032060</v>
      </c>
    </row>
    <row r="10" spans="1:12" ht="12.75">
      <c r="A10" s="27" t="s">
        <v>23</v>
      </c>
      <c r="B10" s="2">
        <v>617979438</v>
      </c>
      <c r="C10" s="9">
        <v>17328157</v>
      </c>
      <c r="D10" s="10">
        <v>275345665</v>
      </c>
      <c r="E10" s="7">
        <v>300338455</v>
      </c>
      <c r="F10" s="7">
        <v>24967161</v>
      </c>
      <c r="G10" s="6"/>
      <c r="H10" s="6"/>
      <c r="I10" s="5">
        <v>-6022000</v>
      </c>
      <c r="J10" s="10">
        <f t="shared" si="0"/>
        <v>319283616</v>
      </c>
      <c r="K10" s="2"/>
      <c r="L10" s="10">
        <f t="shared" si="1"/>
        <v>319283616</v>
      </c>
    </row>
    <row r="11" spans="1:12" ht="12.75">
      <c r="A11" s="27" t="s">
        <v>24</v>
      </c>
      <c r="B11" s="2">
        <v>5931175463</v>
      </c>
      <c r="C11" s="9">
        <v>187978900</v>
      </c>
      <c r="D11" s="22"/>
      <c r="E11" s="11">
        <v>3056254242</v>
      </c>
      <c r="F11" s="6">
        <v>230150334</v>
      </c>
      <c r="G11" s="6">
        <v>2456791987</v>
      </c>
      <c r="H11" s="6"/>
      <c r="I11" s="5">
        <v>97923000</v>
      </c>
      <c r="J11" s="10">
        <f t="shared" si="0"/>
        <v>5841119563</v>
      </c>
      <c r="K11" s="2">
        <v>26371270.390990257</v>
      </c>
      <c r="L11" s="10">
        <f t="shared" si="1"/>
        <v>5867490833.39099</v>
      </c>
    </row>
    <row r="12" spans="1:12" ht="12.75">
      <c r="A12" s="27" t="s">
        <v>25</v>
      </c>
      <c r="B12" s="2">
        <v>1624045843</v>
      </c>
      <c r="C12" s="9">
        <v>47484584</v>
      </c>
      <c r="D12" s="10">
        <v>801993506</v>
      </c>
      <c r="E12" s="7">
        <v>710796849</v>
      </c>
      <c r="F12" s="7">
        <v>63770904</v>
      </c>
      <c r="G12" s="6"/>
      <c r="H12" s="6"/>
      <c r="I12" s="5">
        <v>21455000</v>
      </c>
      <c r="J12" s="10">
        <f t="shared" si="0"/>
        <v>796022753</v>
      </c>
      <c r="K12" s="2"/>
      <c r="L12" s="10">
        <f t="shared" si="1"/>
        <v>796022753</v>
      </c>
    </row>
    <row r="13" spans="1:12" ht="12.75">
      <c r="A13" s="27" t="s">
        <v>26</v>
      </c>
      <c r="B13" s="2">
        <v>2340212937</v>
      </c>
      <c r="C13" s="9">
        <v>62729872</v>
      </c>
      <c r="D13" s="10"/>
      <c r="E13" s="6">
        <v>751502320</v>
      </c>
      <c r="F13" s="6">
        <v>83049904</v>
      </c>
      <c r="G13" s="6">
        <v>1442930842</v>
      </c>
      <c r="H13" s="6"/>
      <c r="I13" s="5">
        <v>24741000</v>
      </c>
      <c r="J13" s="10">
        <f t="shared" si="0"/>
        <v>2302224066</v>
      </c>
      <c r="K13" s="2">
        <v>30096297.259349346</v>
      </c>
      <c r="L13" s="10">
        <f t="shared" si="1"/>
        <v>2332320363.2593493</v>
      </c>
    </row>
    <row r="14" spans="1:12" ht="12.75">
      <c r="A14" s="27" t="s">
        <v>47</v>
      </c>
      <c r="B14" s="2">
        <v>5577227953</v>
      </c>
      <c r="C14" s="9">
        <v>171955829</v>
      </c>
      <c r="D14" s="10"/>
      <c r="E14" s="6">
        <v>2928464899</v>
      </c>
      <c r="F14" s="6">
        <v>232333544</v>
      </c>
      <c r="G14" s="6">
        <v>2244473681</v>
      </c>
      <c r="H14" s="6"/>
      <c r="I14" s="5">
        <v>196867000</v>
      </c>
      <c r="J14" s="10">
        <f t="shared" si="0"/>
        <v>5602139124</v>
      </c>
      <c r="K14" s="2">
        <v>-23894203.618920326</v>
      </c>
      <c r="L14" s="10">
        <v>5578244921</v>
      </c>
    </row>
    <row r="15" spans="1:12" ht="12.75">
      <c r="A15" s="27" t="s">
        <v>27</v>
      </c>
      <c r="B15" s="2">
        <v>4933640708</v>
      </c>
      <c r="C15" s="9">
        <v>138369096</v>
      </c>
      <c r="D15" s="10"/>
      <c r="E15" s="6">
        <v>2073068532</v>
      </c>
      <c r="F15" s="6">
        <v>176431734</v>
      </c>
      <c r="G15" s="6">
        <v>2545771346</v>
      </c>
      <c r="H15" s="6"/>
      <c r="I15" s="5">
        <v>79443000</v>
      </c>
      <c r="J15" s="10">
        <f t="shared" si="0"/>
        <v>4874714612</v>
      </c>
      <c r="K15" s="2">
        <v>-28272074.14116478</v>
      </c>
      <c r="L15" s="10">
        <f aca="true" t="shared" si="2" ref="L15:L23">+J15+K15</f>
        <v>4846442537.858835</v>
      </c>
    </row>
    <row r="16" spans="1:12" ht="12.75">
      <c r="A16" s="27" t="s">
        <v>28</v>
      </c>
      <c r="B16" s="2">
        <v>1170395875</v>
      </c>
      <c r="C16" s="9">
        <v>34031402</v>
      </c>
      <c r="D16" s="10"/>
      <c r="E16" s="6">
        <v>345820562</v>
      </c>
      <c r="F16" s="6">
        <v>36356095</v>
      </c>
      <c r="G16" s="6">
        <v>754187816</v>
      </c>
      <c r="H16" s="6"/>
      <c r="I16" s="5">
        <v>14631000</v>
      </c>
      <c r="J16" s="10">
        <f t="shared" si="0"/>
        <v>1150995473</v>
      </c>
      <c r="K16" s="2">
        <v>-6948790.773357153</v>
      </c>
      <c r="L16" s="10">
        <f t="shared" si="2"/>
        <v>1144046682.2266428</v>
      </c>
    </row>
    <row r="17" spans="1:12" ht="12.75">
      <c r="A17" s="27" t="s">
        <v>29</v>
      </c>
      <c r="B17" s="2">
        <v>2014991931</v>
      </c>
      <c r="C17" s="9">
        <v>57467177</v>
      </c>
      <c r="D17" s="10"/>
      <c r="E17" s="6">
        <v>755154362</v>
      </c>
      <c r="F17" s="6">
        <v>66181252</v>
      </c>
      <c r="G17" s="6">
        <v>1136189140</v>
      </c>
      <c r="H17" s="6"/>
      <c r="I17" s="5">
        <v>-21003000</v>
      </c>
      <c r="J17" s="10">
        <f t="shared" si="0"/>
        <v>1936521754</v>
      </c>
      <c r="K17" s="2">
        <v>-21528627.624405146</v>
      </c>
      <c r="L17" s="10">
        <f t="shared" si="2"/>
        <v>1914993126.3755949</v>
      </c>
    </row>
    <row r="18" spans="1:12" ht="12.75">
      <c r="A18" s="27" t="s">
        <v>30</v>
      </c>
      <c r="B18" s="2">
        <v>6886963738</v>
      </c>
      <c r="C18" s="9">
        <v>162193247</v>
      </c>
      <c r="D18" s="10"/>
      <c r="E18" s="6">
        <v>3465924847</v>
      </c>
      <c r="F18" s="6">
        <v>260232372</v>
      </c>
      <c r="G18" s="6">
        <v>2998613272</v>
      </c>
      <c r="H18" s="6"/>
      <c r="I18" s="5">
        <v>-35874018</v>
      </c>
      <c r="J18" s="10">
        <f t="shared" si="0"/>
        <v>6688896473</v>
      </c>
      <c r="K18" s="2">
        <v>109116857.39118958</v>
      </c>
      <c r="L18" s="10">
        <f t="shared" si="2"/>
        <v>6798013330.39119</v>
      </c>
    </row>
    <row r="19" spans="1:12" ht="12.75">
      <c r="A19" s="27" t="s">
        <v>31</v>
      </c>
      <c r="B19" s="2">
        <v>1722797688</v>
      </c>
      <c r="C19" s="9">
        <v>41537068</v>
      </c>
      <c r="D19" s="10"/>
      <c r="E19" s="6">
        <v>433173502</v>
      </c>
      <c r="F19" s="6">
        <v>45837275</v>
      </c>
      <c r="G19" s="6">
        <v>1202249843</v>
      </c>
      <c r="H19" s="6"/>
      <c r="I19" s="5">
        <v>8025000</v>
      </c>
      <c r="J19" s="10">
        <f t="shared" si="0"/>
        <v>1689285620</v>
      </c>
      <c r="K19" s="2">
        <v>-16190960.160737753</v>
      </c>
      <c r="L19" s="10">
        <f t="shared" si="2"/>
        <v>1673094659.8392622</v>
      </c>
    </row>
    <row r="20" spans="1:12" ht="12.75">
      <c r="A20" s="27" t="s">
        <v>32</v>
      </c>
      <c r="B20" s="2">
        <v>443199311</v>
      </c>
      <c r="C20" s="9">
        <v>12952736</v>
      </c>
      <c r="D20" s="10"/>
      <c r="E20" s="6">
        <v>36622817</v>
      </c>
      <c r="F20" s="6">
        <v>9980675</v>
      </c>
      <c r="G20" s="6">
        <v>383643084</v>
      </c>
      <c r="H20" s="6"/>
      <c r="I20" s="5">
        <v>-13735000</v>
      </c>
      <c r="J20" s="10">
        <f t="shared" si="0"/>
        <v>416511576</v>
      </c>
      <c r="K20" s="2">
        <v>195278.79291146994</v>
      </c>
      <c r="L20" s="10">
        <f t="shared" si="2"/>
        <v>416706854.79291147</v>
      </c>
    </row>
    <row r="21" spans="1:12" ht="12.75">
      <c r="A21" s="27" t="s">
        <v>33</v>
      </c>
      <c r="B21" s="2">
        <v>7031696316</v>
      </c>
      <c r="C21" s="9">
        <v>163215831</v>
      </c>
      <c r="D21" s="10"/>
      <c r="E21" s="6">
        <v>1267111749</v>
      </c>
      <c r="F21" s="6">
        <v>157867763</v>
      </c>
      <c r="G21" s="6">
        <v>5443500973</v>
      </c>
      <c r="H21" s="6"/>
      <c r="I21" s="5">
        <v>-246667000</v>
      </c>
      <c r="J21" s="10">
        <f t="shared" si="0"/>
        <v>6621813485</v>
      </c>
      <c r="K21" s="2">
        <v>364152231.1117811</v>
      </c>
      <c r="L21" s="10">
        <f t="shared" si="2"/>
        <v>6985965716.111781</v>
      </c>
    </row>
    <row r="22" spans="1:12" ht="12.75">
      <c r="A22" s="27" t="s">
        <v>34</v>
      </c>
      <c r="B22" s="2">
        <v>5094089272</v>
      </c>
      <c r="C22" s="9">
        <v>113350898</v>
      </c>
      <c r="D22" s="10"/>
      <c r="E22" s="6">
        <v>835955210</v>
      </c>
      <c r="F22" s="6">
        <v>114797531</v>
      </c>
      <c r="G22" s="6">
        <v>4029985633</v>
      </c>
      <c r="H22" s="6"/>
      <c r="I22" s="5">
        <v>-84662000</v>
      </c>
      <c r="J22" s="10">
        <f t="shared" si="0"/>
        <v>4896076374</v>
      </c>
      <c r="K22" s="2">
        <v>146504729.30886173</v>
      </c>
      <c r="L22" s="10">
        <f t="shared" si="2"/>
        <v>5042581103.308862</v>
      </c>
    </row>
    <row r="23" spans="1:12" ht="12.75">
      <c r="A23" s="28" t="s">
        <v>35</v>
      </c>
      <c r="B23" s="2">
        <v>786380960</v>
      </c>
      <c r="C23" s="9">
        <v>16926354</v>
      </c>
      <c r="D23" s="10"/>
      <c r="E23" s="6">
        <v>51135639</v>
      </c>
      <c r="F23" s="6">
        <v>17046331</v>
      </c>
      <c r="G23" s="6">
        <v>701272636</v>
      </c>
      <c r="H23" s="6"/>
      <c r="I23" s="5">
        <v>-56371000</v>
      </c>
      <c r="J23" s="10">
        <f t="shared" si="0"/>
        <v>713083606</v>
      </c>
      <c r="K23" s="2">
        <v>7322837.899576664</v>
      </c>
      <c r="L23" s="10">
        <f t="shared" si="2"/>
        <v>720406443.8995767</v>
      </c>
    </row>
    <row r="24" spans="1:12" ht="12.75">
      <c r="A24" s="28" t="s">
        <v>36</v>
      </c>
      <c r="B24" s="2">
        <v>2599571731</v>
      </c>
      <c r="C24" s="9">
        <v>47418994</v>
      </c>
      <c r="D24" s="10"/>
      <c r="E24" s="6">
        <v>133933320</v>
      </c>
      <c r="F24" s="6">
        <v>50447510</v>
      </c>
      <c r="G24" s="6">
        <v>2367771906</v>
      </c>
      <c r="H24" s="6"/>
      <c r="I24" s="5">
        <v>-166006000</v>
      </c>
      <c r="J24" s="10">
        <f t="shared" si="0"/>
        <v>2386146736</v>
      </c>
      <c r="K24" s="2">
        <v>67326751.47813511</v>
      </c>
      <c r="L24" s="10">
        <v>2453473488</v>
      </c>
    </row>
    <row r="25" spans="1:12" ht="12.75">
      <c r="A25" s="27" t="s">
        <v>37</v>
      </c>
      <c r="B25" s="2">
        <v>6419345983</v>
      </c>
      <c r="C25" s="9">
        <v>128084893</v>
      </c>
      <c r="D25" s="10">
        <v>2728222043</v>
      </c>
      <c r="E25" s="6">
        <v>1374177752</v>
      </c>
      <c r="F25" s="6">
        <v>133687436</v>
      </c>
      <c r="G25" s="8"/>
      <c r="H25" s="6">
        <v>2055173860</v>
      </c>
      <c r="I25" s="5">
        <v>-202987000</v>
      </c>
      <c r="J25" s="10">
        <f t="shared" si="0"/>
        <v>3360052048</v>
      </c>
      <c r="K25" s="2">
        <v>113935487.84170532</v>
      </c>
      <c r="L25" s="10">
        <f>+J25+K25</f>
        <v>3473987535.8417053</v>
      </c>
    </row>
    <row r="26" spans="1:12" ht="12.75">
      <c r="A26" s="27" t="s">
        <v>38</v>
      </c>
      <c r="B26" s="2">
        <v>2080155768</v>
      </c>
      <c r="C26" s="9">
        <v>45917138</v>
      </c>
      <c r="D26" s="10">
        <v>603245173</v>
      </c>
      <c r="E26" s="6">
        <v>546790614</v>
      </c>
      <c r="F26" s="6">
        <v>52734631</v>
      </c>
      <c r="G26" s="8"/>
      <c r="H26" s="6">
        <v>831468213</v>
      </c>
      <c r="I26" s="5">
        <v>-44341000</v>
      </c>
      <c r="J26" s="10">
        <f t="shared" si="0"/>
        <v>1386652458</v>
      </c>
      <c r="K26" s="2">
        <v>32160489.898480892</v>
      </c>
      <c r="L26" s="10">
        <v>1418812947</v>
      </c>
    </row>
    <row r="27" spans="1:12" ht="12.75">
      <c r="A27" s="29" t="s">
        <v>39</v>
      </c>
      <c r="B27" s="1"/>
      <c r="C27" s="9"/>
      <c r="D27" s="10"/>
      <c r="E27" s="5"/>
      <c r="F27" s="5"/>
      <c r="G27" s="5"/>
      <c r="H27" s="5"/>
      <c r="I27" s="5">
        <v>132905018</v>
      </c>
      <c r="J27" s="10">
        <f>+I27</f>
        <v>132905018</v>
      </c>
      <c r="K27" s="2"/>
      <c r="L27" s="10">
        <f>+J27+K27</f>
        <v>132905018</v>
      </c>
    </row>
    <row r="28" spans="1:12" ht="48" customHeight="1">
      <c r="A28" s="23" t="s">
        <v>52</v>
      </c>
      <c r="B28" s="30">
        <f>SUM(B6:B26)</f>
        <v>75796403896</v>
      </c>
      <c r="C28" s="14">
        <f>SUM(C6:C27)</f>
        <v>1982157447</v>
      </c>
      <c r="D28" s="18">
        <f>ROUND(SUM(D6:D27),0)</f>
        <v>4692095419</v>
      </c>
      <c r="E28" s="18">
        <f>SUM(E6:E27)</f>
        <v>30422289753</v>
      </c>
      <c r="F28" s="18">
        <f>SUM(F6:F27)</f>
        <v>2559333335</v>
      </c>
      <c r="G28" s="18">
        <v>33253885870</v>
      </c>
      <c r="H28" s="18">
        <v>2886642072</v>
      </c>
      <c r="I28" s="18">
        <f>SUM(I6:I26)</f>
        <v>-132905018</v>
      </c>
      <c r="J28" s="18">
        <v>69122151031</v>
      </c>
      <c r="K28" s="18">
        <f>SUM(K6:K27)</f>
        <v>885500511.4918983</v>
      </c>
      <c r="L28" s="18">
        <v>70007651542</v>
      </c>
    </row>
    <row r="29" spans="1:12" ht="18.75" customHeight="1">
      <c r="A29" s="33" t="s">
        <v>44</v>
      </c>
      <c r="B29" s="16">
        <v>3654</v>
      </c>
      <c r="C29" s="16"/>
      <c r="D29" s="24"/>
      <c r="E29" s="15"/>
      <c r="F29" s="15"/>
      <c r="G29" s="15"/>
      <c r="H29" s="15"/>
      <c r="I29" s="15"/>
      <c r="J29" s="16">
        <v>6674252866</v>
      </c>
      <c r="K29" s="15"/>
      <c r="L29" s="19">
        <f>+J29</f>
        <v>6674252866</v>
      </c>
    </row>
    <row r="30" spans="1:12" ht="19.5" customHeight="1">
      <c r="A30" s="33" t="s">
        <v>40</v>
      </c>
      <c r="B30" s="16">
        <v>586391301</v>
      </c>
      <c r="C30" s="16"/>
      <c r="D30" s="24"/>
      <c r="E30" s="24"/>
      <c r="F30" s="19">
        <f>+E28+F28</f>
        <v>32981623088</v>
      </c>
      <c r="G30" s="34"/>
      <c r="H30" s="19">
        <f>+B30</f>
        <v>586391301</v>
      </c>
      <c r="I30" s="15"/>
      <c r="J30" s="16">
        <f>+H30</f>
        <v>586391301</v>
      </c>
      <c r="K30" s="14"/>
      <c r="L30" s="19">
        <f>+J30</f>
        <v>586391301</v>
      </c>
    </row>
    <row r="31" spans="1:12" ht="19.5" customHeight="1">
      <c r="A31" s="33" t="s">
        <v>45</v>
      </c>
      <c r="B31" s="16">
        <v>988258928</v>
      </c>
      <c r="C31" s="15"/>
      <c r="D31" s="24"/>
      <c r="E31" s="35"/>
      <c r="F31" s="35"/>
      <c r="G31" s="35"/>
      <c r="H31" s="19">
        <f>+B31</f>
        <v>988258928</v>
      </c>
      <c r="I31" s="19"/>
      <c r="J31" s="16">
        <f>+H31</f>
        <v>988258928</v>
      </c>
      <c r="K31" s="15"/>
      <c r="L31" s="19">
        <f>+J31</f>
        <v>988258928</v>
      </c>
    </row>
    <row r="32" spans="1:12" ht="20.25" customHeight="1">
      <c r="A32" s="33" t="s">
        <v>46</v>
      </c>
      <c r="B32" s="16">
        <v>1032913798.178973</v>
      </c>
      <c r="C32" s="15"/>
      <c r="D32" s="24"/>
      <c r="E32" s="35"/>
      <c r="F32" s="15"/>
      <c r="G32" s="16">
        <v>1032913798.178973</v>
      </c>
      <c r="H32" s="15"/>
      <c r="I32" s="15"/>
      <c r="J32" s="16">
        <f>+G32+3653</f>
        <v>1032917451.178973</v>
      </c>
      <c r="K32" s="15"/>
      <c r="L32" s="19">
        <f>147413287+3653</f>
        <v>147416940</v>
      </c>
    </row>
    <row r="33" spans="1:12" ht="43.5" customHeight="1">
      <c r="A33" s="13" t="s">
        <v>41</v>
      </c>
      <c r="B33" s="30">
        <f>SUM(B28:B32)</f>
        <v>78403971577.17897</v>
      </c>
      <c r="C33" s="15"/>
      <c r="D33" s="24"/>
      <c r="E33" s="16"/>
      <c r="F33" s="16"/>
      <c r="G33" s="14">
        <f>+G28+G32</f>
        <v>34286799668.178974</v>
      </c>
      <c r="H33" s="18">
        <f>SUM(H28:H32)</f>
        <v>4461292301</v>
      </c>
      <c r="I33" s="17"/>
      <c r="J33" s="18">
        <f>SUM(J28:J32)</f>
        <v>78403971577.17897</v>
      </c>
      <c r="K33" s="20"/>
      <c r="L33" s="18">
        <f>SUM(L28:L32)</f>
        <v>78403971577</v>
      </c>
    </row>
  </sheetData>
  <mergeCells count="2">
    <mergeCell ref="A1:L1"/>
    <mergeCell ref="A2:L2"/>
  </mergeCells>
  <printOptions horizontalCentered="1" verticalCentered="1"/>
  <pageMargins left="0.25" right="0.49" top="0.35433070866141736" bottom="0.4330708661417323" header="0.2362204724409449" footer="0.275590551181102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desimonem</dc:creator>
  <cp:keywords/>
  <dc:description/>
  <cp:lastModifiedBy>--</cp:lastModifiedBy>
  <cp:lastPrinted>2003-04-23T09:00:27Z</cp:lastPrinted>
  <dcterms:created xsi:type="dcterms:W3CDTF">2003-02-21T11:12:15Z</dcterms:created>
  <dcterms:modified xsi:type="dcterms:W3CDTF">2003-04-23T09:02:50Z</dcterms:modified>
  <cp:category/>
  <cp:version/>
  <cp:contentType/>
  <cp:contentStatus/>
</cp:coreProperties>
</file>