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agricolo " sheetId="1" r:id="rId1"/>
    <sheet name="industria" sheetId="2" r:id="rId2"/>
  </sheets>
  <definedNames>
    <definedName name="_xlnm.Print_Area" localSheetId="0">'agricolo '!$A$1:$P$13</definedName>
    <definedName name="_xlnm.Print_Area" localSheetId="1">'industria'!$A$1:$I$23</definedName>
    <definedName name="_xlnm.Print_Titles" localSheetId="0">'agricolo '!$4:$5</definedName>
  </definedNames>
  <calcPr fullCalcOnLoad="1"/>
</workbook>
</file>

<file path=xl/sharedStrings.xml><?xml version="1.0" encoding="utf-8"?>
<sst xmlns="http://schemas.openxmlformats.org/spreadsheetml/2006/main" count="96" uniqueCount="67">
  <si>
    <t>n</t>
  </si>
  <si>
    <t>Tipologia di aiuto</t>
  </si>
  <si>
    <t>ULA</t>
  </si>
  <si>
    <t>Agricoli (N729/A Tab.1)</t>
  </si>
  <si>
    <t>TOTALE INIZIATIVE</t>
  </si>
  <si>
    <t>Totale onere finanza pubblica</t>
  </si>
  <si>
    <t>Soggetto proponente</t>
  </si>
  <si>
    <t xml:space="preserve">Onere finanza pubblica </t>
  </si>
  <si>
    <t>Misura agevo-lazione ESL%</t>
  </si>
  <si>
    <t>Tabella 1</t>
  </si>
  <si>
    <t>Investimenti totali</t>
  </si>
  <si>
    <t>% Contributo rispetto al massimo ammissibi le</t>
  </si>
  <si>
    <t xml:space="preserve">Località </t>
  </si>
  <si>
    <t>Misura agevo-lazione ESL% + ESN%</t>
  </si>
  <si>
    <t>Investi- menti totali</t>
  </si>
  <si>
    <t>RIEPILOGO</t>
  </si>
  <si>
    <t>TOTALE</t>
  </si>
  <si>
    <t>investimenti</t>
  </si>
  <si>
    <t>agevolazioni</t>
  </si>
  <si>
    <t>occupazione ULA</t>
  </si>
  <si>
    <t>TIPO DI INTERVENTO</t>
  </si>
  <si>
    <t>Tabella 2</t>
  </si>
  <si>
    <t>I.M.O.S.Carni srl</t>
  </si>
  <si>
    <t>Mura Umberto</t>
  </si>
  <si>
    <t>Acqua Minerale Santa Lucia</t>
  </si>
  <si>
    <t>Dolci Tradizionali Sardi Snc di Dore A. &amp; C.</t>
  </si>
  <si>
    <t>Molino Sebastiano Brundu  &amp; Figli Snc</t>
  </si>
  <si>
    <t>Manca Mario</t>
  </si>
  <si>
    <t>Servizi Avanzati Bioqualità SRL</t>
  </si>
  <si>
    <t>Thiesi Frigo S.r.l.</t>
  </si>
  <si>
    <t>Sardinian Production</t>
  </si>
  <si>
    <t>Thiesi</t>
  </si>
  <si>
    <t>Sassari</t>
  </si>
  <si>
    <t>Bonorva</t>
  </si>
  <si>
    <t>Torralba</t>
  </si>
  <si>
    <t>Ozieri Chilivani</t>
  </si>
  <si>
    <t xml:space="preserve"> 35% ESN 15%ESL </t>
  </si>
  <si>
    <t>Ampliamento per lavorazione prodotti Doc</t>
  </si>
  <si>
    <t>Nuova iniziativa nell'agroalimentare</t>
  </si>
  <si>
    <t>Ampliamento, diversificazione e ammodernamento</t>
  </si>
  <si>
    <t>Ampliamento Attività analisi in settore agrolimentare</t>
  </si>
  <si>
    <t>Nuovo impianto stoccaggio e trasporto prodotti agroalimentare</t>
  </si>
  <si>
    <t>Nuovo impianto E-commerce e logistica</t>
  </si>
  <si>
    <t>Az. Agraria Dott. Raffaele Mannoni</t>
  </si>
  <si>
    <t>Tenute Soletta</t>
  </si>
  <si>
    <t>Alghero</t>
  </si>
  <si>
    <t>Codrongianus</t>
  </si>
  <si>
    <t xml:space="preserve"> 50% ESL </t>
  </si>
  <si>
    <t xml:space="preserve"> 40% ESL</t>
  </si>
  <si>
    <t xml:space="preserve">50% ESL </t>
  </si>
  <si>
    <t xml:space="preserve"> 50% ESL</t>
  </si>
  <si>
    <t>Ampliamento - Razionalizzazione azienda agricola biologica</t>
  </si>
  <si>
    <t>INDUSTRIA</t>
  </si>
  <si>
    <t>AGRICOLO tab 1</t>
  </si>
  <si>
    <t>AGRICOLO  trasformazione tab 2</t>
  </si>
  <si>
    <t>Importi in Euro</t>
  </si>
  <si>
    <t>si</t>
  </si>
  <si>
    <t>no</t>
  </si>
  <si>
    <t>Sella &amp; Mosca</t>
  </si>
  <si>
    <t>35,5</t>
  </si>
  <si>
    <t>CONTRATTO DI PROGRAMMA Consorzio ALIM S.c. a r.l.</t>
  </si>
  <si>
    <t>Contratto di Programma  Consorzio Alim S.c.a r.l.</t>
  </si>
  <si>
    <t>industria (L. 488/92)</t>
  </si>
  <si>
    <t>Agroindustria (regime di aiuto n. 729/A/2000)</t>
  </si>
  <si>
    <t>Onere finanza pubblica</t>
  </si>
  <si>
    <t>Trasformazione (N729/A Tab.2)</t>
  </si>
  <si>
    <t>Zona agricola svantaggiata  (*)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</si>
</sst>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.&quot;#,##0_);\(&quot;L.&quot;#,##0\)"/>
    <numFmt numFmtId="165" formatCode="&quot;L.&quot;#,##0_);[Red]\(&quot;L.&quot;#,##0\)"/>
    <numFmt numFmtId="166" formatCode="&quot;L.&quot;#,##0.00_);\(&quot;L.&quot;#,##0.00\)"/>
    <numFmt numFmtId="167" formatCode="&quot;L.&quot;#,##0.00_);[Red]\(&quot;L.&quot;#,##0.00\)"/>
    <numFmt numFmtId="168" formatCode="_(&quot;L.&quot;* #,##0_);_(&quot;L.&quot;* \(#,##0\);_(&quot;L.&quot;* &quot;-&quot;_);_(@_)"/>
    <numFmt numFmtId="169" formatCode="_(* #,##0_);_(* \(#,##0\);_(* &quot;-&quot;_);_(@_)"/>
    <numFmt numFmtId="170" formatCode="_(&quot;L.&quot;* #,##0.00_);_(&quot;L.&quot;* \(#,##0.00\);_(&quot;L.&quot;* &quot;-&quot;??_);_(@_)"/>
    <numFmt numFmtId="171" formatCode="_(* #,##0.00_);_(* \(#,##0.00\);_(* &quot;-&quot;??_);_(@_)"/>
    <numFmt numFmtId="172" formatCode="_-* #,##0.00_-;\-* #,##0.00_-;_-* &quot;-&quot;_-;_-@_-"/>
    <numFmt numFmtId="173" formatCode="_-* #,##0.0_-;\-* #,##0.0_-;_-* &quot;-&quot;_-;_-@_-"/>
    <numFmt numFmtId="174" formatCode="0.0"/>
    <numFmt numFmtId="175" formatCode="#,##0.0"/>
  </numFmts>
  <fonts count="13">
    <font>
      <sz val="10"/>
      <name val="Tahoma"/>
      <family val="0"/>
    </font>
    <font>
      <b/>
      <sz val="8"/>
      <name val="Tahoma"/>
      <family val="2"/>
    </font>
    <font>
      <sz val="8"/>
      <name val="Tahoma"/>
      <family val="2"/>
    </font>
    <font>
      <b/>
      <sz val="16"/>
      <name val="Tahoma"/>
      <family val="2"/>
    </font>
    <font>
      <i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i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2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justify" wrapText="1"/>
    </xf>
    <xf numFmtId="0" fontId="1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172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Border="1" applyAlignment="1">
      <alignment/>
    </xf>
    <xf numFmtId="174" fontId="3" fillId="0" borderId="0" xfId="0" applyNumberFormat="1" applyFont="1" applyFill="1" applyAlignment="1">
      <alignment horizontal="center" vertical="center"/>
    </xf>
    <xf numFmtId="174" fontId="2" fillId="0" borderId="0" xfId="0" applyNumberFormat="1" applyFont="1" applyFill="1" applyAlignment="1">
      <alignment horizontal="right"/>
    </xf>
    <xf numFmtId="174" fontId="5" fillId="0" borderId="5" xfId="0" applyNumberFormat="1" applyFont="1" applyFill="1" applyBorder="1" applyAlignment="1">
      <alignment horizontal="right"/>
    </xf>
    <xf numFmtId="174" fontId="6" fillId="0" borderId="0" xfId="0" applyNumberFormat="1" applyFont="1" applyFill="1" applyAlignment="1">
      <alignment horizontal="right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 vertical="center" wrapText="1"/>
    </xf>
    <xf numFmtId="174" fontId="6" fillId="0" borderId="7" xfId="0" applyNumberFormat="1" applyFont="1" applyFill="1" applyBorder="1" applyAlignment="1">
      <alignment horizontal="right" vertical="center"/>
    </xf>
    <xf numFmtId="174" fontId="6" fillId="0" borderId="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 wrapText="1"/>
    </xf>
    <xf numFmtId="10" fontId="8" fillId="0" borderId="11" xfId="0" applyNumberFormat="1" applyFont="1" applyFill="1" applyBorder="1" applyAlignment="1" applyProtection="1">
      <alignment horizontal="center" vertical="center"/>
      <protection locked="0"/>
    </xf>
    <xf numFmtId="3" fontId="8" fillId="0" borderId="11" xfId="0" applyNumberFormat="1" applyFont="1" applyFill="1" applyBorder="1" applyAlignment="1">
      <alignment horizontal="center" vertical="center"/>
    </xf>
    <xf numFmtId="3" fontId="5" fillId="0" borderId="4" xfId="18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1" fontId="5" fillId="0" borderId="6" xfId="18" applyNumberFormat="1" applyFont="1" applyFill="1" applyBorder="1" applyAlignment="1">
      <alignment/>
    </xf>
    <xf numFmtId="0" fontId="5" fillId="0" borderId="14" xfId="0" applyFont="1" applyFill="1" applyBorder="1" applyAlignment="1">
      <alignment horizontal="right"/>
    </xf>
    <xf numFmtId="0" fontId="2" fillId="0" borderId="4" xfId="0" applyFont="1" applyFill="1" applyBorder="1" applyAlignment="1">
      <alignment/>
    </xf>
    <xf numFmtId="0" fontId="8" fillId="0" borderId="15" xfId="0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10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10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>
      <alignment horizontal="center" vertical="center" wrapText="1"/>
    </xf>
    <xf numFmtId="10" fontId="8" fillId="0" borderId="26" xfId="0" applyNumberFormat="1" applyFont="1" applyFill="1" applyBorder="1" applyAlignment="1" applyProtection="1">
      <alignment horizontal="center" vertical="center" wrapText="1"/>
      <protection locked="0"/>
    </xf>
    <xf numFmtId="10" fontId="8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174" fontId="6" fillId="0" borderId="22" xfId="0" applyNumberFormat="1" applyFont="1" applyFill="1" applyBorder="1" applyAlignment="1">
      <alignment horizontal="center"/>
    </xf>
    <xf numFmtId="174" fontId="6" fillId="0" borderId="3" xfId="0" applyNumberFormat="1" applyFont="1" applyFill="1" applyBorder="1" applyAlignment="1">
      <alignment horizontal="center"/>
    </xf>
    <xf numFmtId="174" fontId="6" fillId="0" borderId="19" xfId="0" applyNumberFormat="1" applyFont="1" applyFill="1" applyBorder="1" applyAlignment="1">
      <alignment horizontal="center"/>
    </xf>
    <xf numFmtId="174" fontId="6" fillId="0" borderId="23" xfId="0" applyNumberFormat="1" applyFont="1" applyFill="1" applyBorder="1" applyAlignment="1">
      <alignment horizontal="center"/>
    </xf>
    <xf numFmtId="174" fontId="6" fillId="0" borderId="24" xfId="0" applyNumberFormat="1" applyFont="1" applyFill="1" applyBorder="1" applyAlignment="1">
      <alignment horizontal="center"/>
    </xf>
    <xf numFmtId="174" fontId="6" fillId="0" borderId="4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/>
    </xf>
    <xf numFmtId="3" fontId="6" fillId="0" borderId="31" xfId="18" applyNumberFormat="1" applyFont="1" applyFill="1" applyBorder="1" applyAlignment="1">
      <alignment vertical="center"/>
    </xf>
    <xf numFmtId="3" fontId="6" fillId="0" borderId="11" xfId="18" applyNumberFormat="1" applyFont="1" applyFill="1" applyBorder="1" applyAlignment="1">
      <alignment vertical="center"/>
    </xf>
    <xf numFmtId="3" fontId="6" fillId="0" borderId="32" xfId="18" applyNumberFormat="1" applyFont="1" applyFill="1" applyBorder="1" applyAlignment="1">
      <alignment vertical="center"/>
    </xf>
    <xf numFmtId="3" fontId="6" fillId="0" borderId="33" xfId="18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" fontId="2" fillId="0" borderId="9" xfId="18" applyNumberFormat="1" applyFont="1" applyFill="1" applyBorder="1" applyAlignment="1">
      <alignment/>
    </xf>
    <xf numFmtId="41" fontId="2" fillId="0" borderId="23" xfId="18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right" vertical="center" wrapText="1"/>
    </xf>
    <xf numFmtId="4" fontId="2" fillId="0" borderId="23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2" fillId="0" borderId="23" xfId="18" applyNumberFormat="1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3" fontId="5" fillId="0" borderId="4" xfId="18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 wrapText="1" shrinkToFit="1"/>
    </xf>
    <xf numFmtId="0" fontId="2" fillId="0" borderId="0" xfId="0" applyFont="1" applyFill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3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4" fontId="5" fillId="0" borderId="9" xfId="0" applyNumberFormat="1" applyFont="1" applyFill="1" applyBorder="1" applyAlignment="1">
      <alignment horizontal="center" vertical="center"/>
    </xf>
    <xf numFmtId="174" fontId="5" fillId="0" borderId="24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right" vertical="center"/>
    </xf>
    <xf numFmtId="0" fontId="0" fillId="0" borderId="34" xfId="0" applyBorder="1" applyAlignment="1">
      <alignment/>
    </xf>
    <xf numFmtId="175" fontId="1" fillId="0" borderId="30" xfId="0" applyNumberFormat="1" applyFont="1" applyFill="1" applyBorder="1" applyAlignment="1">
      <alignment/>
    </xf>
    <xf numFmtId="175" fontId="0" fillId="0" borderId="35" xfId="0" applyNumberFormat="1" applyBorder="1" applyAlignment="1">
      <alignment/>
    </xf>
    <xf numFmtId="0" fontId="2" fillId="0" borderId="37" xfId="0" applyFont="1" applyFill="1" applyBorder="1" applyAlignment="1">
      <alignment/>
    </xf>
    <xf numFmtId="0" fontId="0" fillId="0" borderId="38" xfId="0" applyBorder="1" applyAlignment="1">
      <alignment/>
    </xf>
    <xf numFmtId="0" fontId="2" fillId="0" borderId="13" xfId="0" applyFont="1" applyFill="1" applyBorder="1" applyAlignment="1">
      <alignment/>
    </xf>
    <xf numFmtId="49" fontId="2" fillId="0" borderId="13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174" fontId="2" fillId="0" borderId="13" xfId="0" applyNumberFormat="1" applyFont="1" applyBorder="1" applyAlignment="1">
      <alignment horizontal="right" vertical="center"/>
    </xf>
    <xf numFmtId="174" fontId="0" fillId="0" borderId="34" xfId="0" applyNumberFormat="1" applyBorder="1" applyAlignment="1">
      <alignment/>
    </xf>
    <xf numFmtId="0" fontId="7" fillId="0" borderId="36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="75" zoomScaleNormal="75" workbookViewId="0" topLeftCell="H1">
      <selection activeCell="P3" sqref="P3"/>
    </sheetView>
  </sheetViews>
  <sheetFormatPr defaultColWidth="9.140625" defaultRowHeight="12.75"/>
  <cols>
    <col min="1" max="1" width="4.28125" style="1" customWidth="1"/>
    <col min="2" max="2" width="29.28125" style="2" customWidth="1"/>
    <col min="3" max="3" width="15.7109375" style="2" customWidth="1"/>
    <col min="4" max="4" width="12.57421875" style="2" customWidth="1"/>
    <col min="5" max="5" width="11.57421875" style="2" customWidth="1"/>
    <col min="6" max="6" width="12.140625" style="2" customWidth="1"/>
    <col min="7" max="7" width="8.7109375" style="3" customWidth="1"/>
    <col min="8" max="8" width="11.8515625" style="3" customWidth="1"/>
    <col min="9" max="9" width="16.7109375" style="2" customWidth="1"/>
    <col min="10" max="10" width="12.00390625" style="4" customWidth="1"/>
    <col min="11" max="11" width="8.140625" style="2" customWidth="1"/>
    <col min="12" max="12" width="9.7109375" style="2" customWidth="1"/>
    <col min="13" max="13" width="13.57421875" style="2" customWidth="1"/>
    <col min="14" max="14" width="9.7109375" style="5" customWidth="1"/>
    <col min="15" max="15" width="6.140625" style="30" bestFit="1" customWidth="1"/>
    <col min="16" max="16" width="24.421875" style="2" customWidth="1"/>
    <col min="17" max="16384" width="9.140625" style="2" customWidth="1"/>
  </cols>
  <sheetData>
    <row r="1" spans="1:16" s="8" customFormat="1" ht="31.5" customHeight="1">
      <c r="A1" s="120" t="s">
        <v>61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6" s="8" customFormat="1" ht="19.5">
      <c r="A2" s="117" t="s">
        <v>63</v>
      </c>
      <c r="B2" s="118"/>
      <c r="C2" s="117"/>
      <c r="D2" s="117"/>
      <c r="E2" s="119"/>
      <c r="F2" s="119"/>
      <c r="G2" s="119"/>
      <c r="H2" s="119"/>
      <c r="I2" s="119"/>
      <c r="J2" s="119"/>
      <c r="K2" s="119"/>
      <c r="L2" s="7"/>
      <c r="M2" s="7"/>
      <c r="N2" s="7"/>
      <c r="O2" s="29"/>
      <c r="P2" s="115" t="s">
        <v>9</v>
      </c>
    </row>
    <row r="3" spans="2:16" ht="13.5" thickBot="1">
      <c r="B3" s="5"/>
      <c r="C3" s="5"/>
      <c r="D3" s="5"/>
      <c r="J3" s="9"/>
      <c r="K3" s="5"/>
      <c r="L3" s="5"/>
      <c r="M3" s="5"/>
      <c r="P3" s="116" t="s">
        <v>55</v>
      </c>
    </row>
    <row r="4" spans="1:16" s="11" customFormat="1" ht="12" thickBot="1">
      <c r="A4" s="121" t="s">
        <v>0</v>
      </c>
      <c r="B4" s="121" t="s">
        <v>6</v>
      </c>
      <c r="C4" s="121" t="s">
        <v>12</v>
      </c>
      <c r="D4" s="123" t="s">
        <v>14</v>
      </c>
      <c r="E4" s="125" t="s">
        <v>1</v>
      </c>
      <c r="F4" s="126"/>
      <c r="G4" s="126"/>
      <c r="H4" s="126"/>
      <c r="I4" s="126"/>
      <c r="J4" s="126"/>
      <c r="K4" s="126"/>
      <c r="L4" s="126"/>
      <c r="M4" s="127"/>
      <c r="N4" s="123" t="s">
        <v>66</v>
      </c>
      <c r="O4" s="128" t="s">
        <v>2</v>
      </c>
      <c r="P4" s="121" t="s">
        <v>20</v>
      </c>
    </row>
    <row r="5" spans="1:16" s="12" customFormat="1" ht="63.75" thickBot="1">
      <c r="A5" s="122"/>
      <c r="B5" s="122"/>
      <c r="C5" s="122"/>
      <c r="D5" s="124"/>
      <c r="E5" s="56" t="s">
        <v>3</v>
      </c>
      <c r="F5" s="57" t="s">
        <v>7</v>
      </c>
      <c r="G5" s="58" t="s">
        <v>8</v>
      </c>
      <c r="H5" s="59" t="s">
        <v>11</v>
      </c>
      <c r="I5" s="56" t="s">
        <v>65</v>
      </c>
      <c r="J5" s="57" t="s">
        <v>7</v>
      </c>
      <c r="K5" s="58" t="s">
        <v>8</v>
      </c>
      <c r="L5" s="60" t="s">
        <v>11</v>
      </c>
      <c r="M5" s="61" t="s">
        <v>5</v>
      </c>
      <c r="N5" s="124"/>
      <c r="O5" s="129"/>
      <c r="P5" s="122"/>
    </row>
    <row r="6" spans="1:16" ht="33.75">
      <c r="A6" s="34">
        <v>1</v>
      </c>
      <c r="B6" s="46" t="s">
        <v>43</v>
      </c>
      <c r="C6" s="65" t="s">
        <v>31</v>
      </c>
      <c r="D6" s="100">
        <f>E6+I6</f>
        <v>980000</v>
      </c>
      <c r="E6" s="66">
        <v>980000</v>
      </c>
      <c r="F6" s="52">
        <v>489086</v>
      </c>
      <c r="G6" s="47" t="s">
        <v>47</v>
      </c>
      <c r="H6" s="51">
        <v>0.903</v>
      </c>
      <c r="I6" s="49"/>
      <c r="J6" s="48"/>
      <c r="K6" s="47"/>
      <c r="L6" s="51"/>
      <c r="M6" s="103">
        <f>SUM(J6+F6)</f>
        <v>489086</v>
      </c>
      <c r="N6" s="35" t="s">
        <v>56</v>
      </c>
      <c r="O6" s="38">
        <v>5.5</v>
      </c>
      <c r="P6" s="54" t="s">
        <v>51</v>
      </c>
    </row>
    <row r="7" spans="1:16" ht="41.25" customHeight="1">
      <c r="A7" s="17">
        <v>2</v>
      </c>
      <c r="B7" s="46" t="s">
        <v>58</v>
      </c>
      <c r="C7" s="65" t="s">
        <v>45</v>
      </c>
      <c r="D7" s="101">
        <f>E7+I7</f>
        <v>14300000</v>
      </c>
      <c r="E7" s="66">
        <v>6800000</v>
      </c>
      <c r="F7" s="52">
        <v>2591931.445946419</v>
      </c>
      <c r="G7" s="50" t="s">
        <v>48</v>
      </c>
      <c r="H7" s="51">
        <v>0.8845</v>
      </c>
      <c r="I7" s="52">
        <v>7500000</v>
      </c>
      <c r="J7" s="52">
        <f>3549.92472869407*1000</f>
        <v>3549924.72869407</v>
      </c>
      <c r="K7" s="50" t="s">
        <v>50</v>
      </c>
      <c r="L7" s="51">
        <v>0.8845</v>
      </c>
      <c r="M7" s="103">
        <f>SUM(J7+F7)</f>
        <v>6141856.17464049</v>
      </c>
      <c r="N7" s="18" t="s">
        <v>57</v>
      </c>
      <c r="O7" s="39">
        <v>25</v>
      </c>
      <c r="P7" s="54" t="s">
        <v>39</v>
      </c>
    </row>
    <row r="8" spans="1:16" ht="42.75" customHeight="1" thickBot="1">
      <c r="A8" s="17">
        <v>3</v>
      </c>
      <c r="B8" s="46" t="s">
        <v>44</v>
      </c>
      <c r="C8" s="67" t="s">
        <v>46</v>
      </c>
      <c r="D8" s="102">
        <f>E8+I8</f>
        <v>1701500</v>
      </c>
      <c r="E8" s="68"/>
      <c r="F8" s="48"/>
      <c r="G8" s="36"/>
      <c r="H8" s="51"/>
      <c r="I8" s="52">
        <v>1701500</v>
      </c>
      <c r="J8" s="52">
        <v>906050</v>
      </c>
      <c r="K8" s="47" t="s">
        <v>49</v>
      </c>
      <c r="L8" s="51">
        <v>1</v>
      </c>
      <c r="M8" s="103">
        <f>SUM(J8+F8)</f>
        <v>906050</v>
      </c>
      <c r="N8" s="18"/>
      <c r="O8" s="39">
        <v>5</v>
      </c>
      <c r="P8" s="54" t="s">
        <v>39</v>
      </c>
    </row>
    <row r="9" spans="1:16" ht="43.5" customHeight="1" thickBot="1">
      <c r="A9" s="19"/>
      <c r="B9" s="63" t="s">
        <v>4</v>
      </c>
      <c r="C9" s="64"/>
      <c r="D9" s="53">
        <f>SUM(D6:D8)</f>
        <v>16981500</v>
      </c>
      <c r="E9" s="53">
        <f>SUM(E6:E8)</f>
        <v>7780000</v>
      </c>
      <c r="F9" s="114">
        <f>SUM(F6:F8)</f>
        <v>3081017.445946419</v>
      </c>
      <c r="G9" s="20"/>
      <c r="H9" s="20"/>
      <c r="I9" s="114">
        <f>SUM(I6:I8)</f>
        <v>9201500</v>
      </c>
      <c r="J9" s="114">
        <v>4445975</v>
      </c>
      <c r="K9" s="21"/>
      <c r="L9" s="33"/>
      <c r="M9" s="62">
        <f>SUM(M6:M8)</f>
        <v>7536992.17464049</v>
      </c>
      <c r="N9" s="22"/>
      <c r="O9" s="31">
        <f>SUM(O6:O8)</f>
        <v>35.5</v>
      </c>
      <c r="P9" s="21"/>
    </row>
    <row r="10" spans="1:16" ht="48" customHeight="1">
      <c r="A10" s="23"/>
      <c r="B10" s="24"/>
      <c r="C10" s="24"/>
      <c r="D10" s="24"/>
      <c r="E10" s="24"/>
      <c r="F10" s="24"/>
      <c r="G10" s="25"/>
      <c r="H10" s="25"/>
      <c r="I10" s="24"/>
      <c r="J10" s="26"/>
      <c r="K10" s="24"/>
      <c r="L10" s="24"/>
      <c r="M10" s="24"/>
      <c r="N10" s="27"/>
      <c r="O10" s="32"/>
      <c r="P10" s="24"/>
    </row>
    <row r="11" spans="1:16" ht="37.5" customHeight="1">
      <c r="A11" s="23"/>
      <c r="B11" s="24"/>
      <c r="C11" s="24"/>
      <c r="D11" s="28"/>
      <c r="E11" s="24"/>
      <c r="F11" s="24"/>
      <c r="G11" s="25"/>
      <c r="H11" s="25"/>
      <c r="I11" s="24"/>
      <c r="J11" s="26"/>
      <c r="K11" s="24"/>
      <c r="L11" s="24"/>
      <c r="M11" s="24"/>
      <c r="N11" s="27"/>
      <c r="O11" s="32"/>
      <c r="P11" s="24"/>
    </row>
    <row r="12" ht="11.25">
      <c r="B12" s="24"/>
    </row>
    <row r="13" spans="2:4" ht="11.25">
      <c r="B13" s="24"/>
      <c r="D13" s="14"/>
    </row>
    <row r="14" ht="10.5">
      <c r="D14" s="14"/>
    </row>
    <row r="15" ht="54.75" customHeight="1"/>
    <row r="16" ht="59.25" customHeight="1"/>
    <row r="17" ht="51" customHeight="1"/>
    <row r="20" spans="1:16" s="13" customFormat="1" ht="10.5">
      <c r="A20" s="1"/>
      <c r="B20" s="2"/>
      <c r="C20" s="2"/>
      <c r="D20" s="2"/>
      <c r="E20" s="2"/>
      <c r="F20" s="2"/>
      <c r="G20" s="3"/>
      <c r="H20" s="3"/>
      <c r="I20" s="2"/>
      <c r="J20" s="4"/>
      <c r="K20" s="2"/>
      <c r="L20" s="2"/>
      <c r="M20" s="2"/>
      <c r="N20" s="5"/>
      <c r="O20" s="30"/>
      <c r="P20" s="2"/>
    </row>
  </sheetData>
  <mergeCells count="10">
    <mergeCell ref="A2:K2"/>
    <mergeCell ref="A1:P1"/>
    <mergeCell ref="A4:A5"/>
    <mergeCell ref="B4:B5"/>
    <mergeCell ref="C4:C5"/>
    <mergeCell ref="D4:D5"/>
    <mergeCell ref="E4:M4"/>
    <mergeCell ref="N4:N5"/>
    <mergeCell ref="O4:O5"/>
    <mergeCell ref="P4:P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">
      <selection activeCell="G25" sqref="G25"/>
    </sheetView>
  </sheetViews>
  <sheetFormatPr defaultColWidth="9.140625" defaultRowHeight="12.75"/>
  <cols>
    <col min="1" max="1" width="4.00390625" style="1" bestFit="1" customWidth="1"/>
    <col min="2" max="2" width="27.7109375" style="2" customWidth="1"/>
    <col min="3" max="3" width="14.421875" style="2" customWidth="1"/>
    <col min="4" max="4" width="17.57421875" style="2" bestFit="1" customWidth="1"/>
    <col min="5" max="5" width="14.28125" style="2" bestFit="1" customWidth="1"/>
    <col min="6" max="6" width="10.140625" style="3" customWidth="1"/>
    <col min="7" max="7" width="9.57421875" style="3" customWidth="1"/>
    <col min="8" max="8" width="7.57421875" style="5" customWidth="1"/>
    <col min="9" max="9" width="22.7109375" style="2" customWidth="1"/>
    <col min="10" max="16384" width="9.140625" style="2" customWidth="1"/>
  </cols>
  <sheetData>
    <row r="1" spans="1:9" s="8" customFormat="1" ht="31.5" customHeight="1">
      <c r="A1" s="120" t="s">
        <v>60</v>
      </c>
      <c r="B1" s="120"/>
      <c r="C1" s="120"/>
      <c r="D1" s="120"/>
      <c r="E1" s="120"/>
      <c r="F1" s="120"/>
      <c r="G1" s="120"/>
      <c r="H1" s="120"/>
      <c r="I1" s="120"/>
    </row>
    <row r="2" spans="1:9" s="8" customFormat="1" ht="19.5">
      <c r="A2" s="7"/>
      <c r="B2" s="42" t="s">
        <v>62</v>
      </c>
      <c r="C2" s="7"/>
      <c r="D2" s="7"/>
      <c r="E2" s="7"/>
      <c r="F2" s="7"/>
      <c r="G2" s="7"/>
      <c r="H2" s="7"/>
      <c r="I2" s="6" t="s">
        <v>21</v>
      </c>
    </row>
    <row r="3" spans="2:9" ht="11.25" thickBot="1">
      <c r="B3" s="5"/>
      <c r="C3" s="5"/>
      <c r="D3" s="5"/>
      <c r="I3" s="10" t="s">
        <v>55</v>
      </c>
    </row>
    <row r="4" spans="1:9" s="11" customFormat="1" ht="12" thickBot="1">
      <c r="A4" s="143" t="s">
        <v>0</v>
      </c>
      <c r="B4" s="143" t="s">
        <v>6</v>
      </c>
      <c r="C4" s="143" t="s">
        <v>12</v>
      </c>
      <c r="D4" s="145" t="s">
        <v>10</v>
      </c>
      <c r="E4" s="147"/>
      <c r="F4" s="148"/>
      <c r="G4" s="148"/>
      <c r="H4" s="145" t="s">
        <v>2</v>
      </c>
      <c r="I4" s="143" t="s">
        <v>20</v>
      </c>
    </row>
    <row r="5" spans="1:9" s="12" customFormat="1" ht="63.75" thickBot="1">
      <c r="A5" s="144"/>
      <c r="B5" s="144"/>
      <c r="C5" s="144"/>
      <c r="D5" s="146"/>
      <c r="E5" s="15" t="s">
        <v>64</v>
      </c>
      <c r="F5" s="16" t="s">
        <v>13</v>
      </c>
      <c r="G5" s="37" t="s">
        <v>11</v>
      </c>
      <c r="H5" s="146"/>
      <c r="I5" s="144"/>
    </row>
    <row r="6" spans="1:9" ht="22.5">
      <c r="A6" s="81">
        <v>1</v>
      </c>
      <c r="B6" s="79" t="s">
        <v>22</v>
      </c>
      <c r="C6" s="43" t="s">
        <v>31</v>
      </c>
      <c r="D6" s="69">
        <v>915667.2</v>
      </c>
      <c r="E6" s="72">
        <f>597.137082418657*1000</f>
        <v>597137.082418657</v>
      </c>
      <c r="F6" s="43" t="s">
        <v>36</v>
      </c>
      <c r="G6" s="89">
        <v>0.96</v>
      </c>
      <c r="H6" s="93">
        <v>5</v>
      </c>
      <c r="I6" s="91" t="s">
        <v>37</v>
      </c>
    </row>
    <row r="7" spans="1:9" ht="24.75" customHeight="1">
      <c r="A7" s="17">
        <v>2</v>
      </c>
      <c r="B7" s="77" t="s">
        <v>23</v>
      </c>
      <c r="C7" s="44" t="s">
        <v>32</v>
      </c>
      <c r="D7" s="70">
        <v>4772061.8</v>
      </c>
      <c r="E7" s="73">
        <v>3144917.7155228</v>
      </c>
      <c r="F7" s="44" t="s">
        <v>36</v>
      </c>
      <c r="G7" s="87">
        <v>0.9625</v>
      </c>
      <c r="H7" s="94">
        <v>14</v>
      </c>
      <c r="I7" s="88" t="s">
        <v>38</v>
      </c>
    </row>
    <row r="8" spans="1:9" ht="24.75" customHeight="1">
      <c r="A8" s="17">
        <v>3</v>
      </c>
      <c r="B8" s="77" t="s">
        <v>24</v>
      </c>
      <c r="C8" s="44" t="s">
        <v>33</v>
      </c>
      <c r="D8" s="70">
        <v>808500</v>
      </c>
      <c r="E8" s="73">
        <v>530750.92802103</v>
      </c>
      <c r="F8" s="44" t="s">
        <v>36</v>
      </c>
      <c r="G8" s="87">
        <v>0.97103</v>
      </c>
      <c r="H8" s="94">
        <v>1</v>
      </c>
      <c r="I8" s="88" t="s">
        <v>39</v>
      </c>
    </row>
    <row r="9" spans="1:9" ht="24.75" customHeight="1">
      <c r="A9" s="17">
        <v>4</v>
      </c>
      <c r="B9" s="77" t="s">
        <v>25</v>
      </c>
      <c r="C9" s="44" t="s">
        <v>31</v>
      </c>
      <c r="D9" s="70">
        <v>618252</v>
      </c>
      <c r="E9" s="73">
        <v>387370.90348773886</v>
      </c>
      <c r="F9" s="44" t="s">
        <v>36</v>
      </c>
      <c r="G9" s="87">
        <v>0.9613</v>
      </c>
      <c r="H9" s="94">
        <v>6</v>
      </c>
      <c r="I9" s="88" t="s">
        <v>38</v>
      </c>
    </row>
    <row r="10" spans="1:9" ht="24.75" customHeight="1">
      <c r="A10" s="17">
        <v>5</v>
      </c>
      <c r="B10" s="77" t="s">
        <v>26</v>
      </c>
      <c r="C10" s="44" t="s">
        <v>34</v>
      </c>
      <c r="D10" s="70">
        <v>4597000</v>
      </c>
      <c r="E10" s="73">
        <v>2971973.312291343</v>
      </c>
      <c r="F10" s="44" t="s">
        <v>36</v>
      </c>
      <c r="G10" s="87">
        <v>0.9622</v>
      </c>
      <c r="H10" s="94">
        <v>13</v>
      </c>
      <c r="I10" s="88" t="s">
        <v>38</v>
      </c>
    </row>
    <row r="11" spans="1:9" ht="24.75" customHeight="1">
      <c r="A11" s="78"/>
      <c r="B11" s="77" t="s">
        <v>27</v>
      </c>
      <c r="C11" s="44" t="s">
        <v>31</v>
      </c>
      <c r="D11" s="70">
        <v>1062050</v>
      </c>
      <c r="E11" s="73">
        <f>676.77010741731*1000</f>
        <v>676770.10741731</v>
      </c>
      <c r="F11" s="44" t="s">
        <v>36</v>
      </c>
      <c r="G11" s="87">
        <v>1</v>
      </c>
      <c r="H11" s="95">
        <v>2</v>
      </c>
      <c r="I11" s="88" t="s">
        <v>39</v>
      </c>
    </row>
    <row r="12" spans="1:9" s="13" customFormat="1" ht="24.75" customHeight="1">
      <c r="A12" s="82"/>
      <c r="B12" s="77" t="s">
        <v>28</v>
      </c>
      <c r="C12" s="44" t="s">
        <v>32</v>
      </c>
      <c r="D12" s="70">
        <v>265500</v>
      </c>
      <c r="E12" s="73">
        <v>172449.50259163528</v>
      </c>
      <c r="F12" s="44" t="s">
        <v>36</v>
      </c>
      <c r="G12" s="87">
        <v>1</v>
      </c>
      <c r="H12" s="94">
        <v>4</v>
      </c>
      <c r="I12" s="88" t="s">
        <v>40</v>
      </c>
    </row>
    <row r="13" spans="1:9" ht="24.75" customHeight="1">
      <c r="A13" s="82"/>
      <c r="B13" s="77" t="s">
        <v>29</v>
      </c>
      <c r="C13" s="44" t="s">
        <v>31</v>
      </c>
      <c r="D13" s="70">
        <v>310000</v>
      </c>
      <c r="E13" s="73">
        <v>198305.5438787755</v>
      </c>
      <c r="F13" s="44" t="s">
        <v>36</v>
      </c>
      <c r="G13" s="87">
        <v>1</v>
      </c>
      <c r="H13" s="96">
        <v>6</v>
      </c>
      <c r="I13" s="88" t="s">
        <v>41</v>
      </c>
    </row>
    <row r="14" spans="1:9" ht="24.75" customHeight="1" thickBot="1">
      <c r="A14" s="82"/>
      <c r="B14" s="80" t="s">
        <v>30</v>
      </c>
      <c r="C14" s="45" t="s">
        <v>35</v>
      </c>
      <c r="D14" s="71">
        <v>1957324.1</v>
      </c>
      <c r="E14" s="74">
        <v>1279298.4665895868</v>
      </c>
      <c r="F14" s="45" t="s">
        <v>36</v>
      </c>
      <c r="G14" s="90">
        <v>1</v>
      </c>
      <c r="H14" s="97">
        <v>21</v>
      </c>
      <c r="I14" s="92" t="s">
        <v>42</v>
      </c>
    </row>
    <row r="15" spans="1:9" ht="24.75" customHeight="1" thickBot="1">
      <c r="A15" s="83"/>
      <c r="B15" s="75" t="s">
        <v>16</v>
      </c>
      <c r="C15" s="84"/>
      <c r="D15" s="85">
        <f>SUM(D6:D14)</f>
        <v>15306355.1</v>
      </c>
      <c r="E15" s="85">
        <f>SUM(E6:E14)</f>
        <v>9958973.562218877</v>
      </c>
      <c r="F15" s="76"/>
      <c r="G15" s="86"/>
      <c r="H15" s="98">
        <f>SUM(H6:H14)</f>
        <v>72</v>
      </c>
      <c r="I15" s="84"/>
    </row>
    <row r="16" ht="24" customHeight="1" thickBot="1"/>
    <row r="17" spans="2:8" ht="26.25" customHeight="1" thickBot="1">
      <c r="B17" s="141" t="s">
        <v>15</v>
      </c>
      <c r="C17" s="142"/>
      <c r="D17" s="104" t="s">
        <v>17</v>
      </c>
      <c r="E17" s="105" t="s">
        <v>18</v>
      </c>
      <c r="F17" s="149" t="s">
        <v>19</v>
      </c>
      <c r="G17" s="150"/>
      <c r="H17" s="40"/>
    </row>
    <row r="18" spans="2:8" ht="10.5" customHeight="1">
      <c r="B18" s="134" t="s">
        <v>53</v>
      </c>
      <c r="C18" s="135"/>
      <c r="D18" s="106">
        <v>7780000</v>
      </c>
      <c r="E18" s="106">
        <v>3081017</v>
      </c>
      <c r="F18" s="137" t="s">
        <v>59</v>
      </c>
      <c r="G18" s="131"/>
      <c r="H18" s="40"/>
    </row>
    <row r="19" spans="2:8" ht="10.5" customHeight="1">
      <c r="B19" s="136" t="s">
        <v>54</v>
      </c>
      <c r="C19" s="131"/>
      <c r="D19" s="111">
        <v>9201500</v>
      </c>
      <c r="E19" s="107">
        <v>4445975</v>
      </c>
      <c r="F19" s="138"/>
      <c r="G19" s="131"/>
      <c r="H19" s="40"/>
    </row>
    <row r="20" spans="2:8" ht="10.5" customHeight="1">
      <c r="B20" s="136" t="s">
        <v>52</v>
      </c>
      <c r="C20" s="131"/>
      <c r="D20" s="108">
        <v>15306355.1</v>
      </c>
      <c r="E20" s="108">
        <v>9958973.562218877</v>
      </c>
      <c r="F20" s="139">
        <v>72</v>
      </c>
      <c r="G20" s="140"/>
      <c r="H20" s="40"/>
    </row>
    <row r="21" spans="2:8" ht="11.25" customHeight="1">
      <c r="B21" s="55"/>
      <c r="C21" s="112"/>
      <c r="D21" s="109"/>
      <c r="E21" s="109"/>
      <c r="F21" s="130"/>
      <c r="G21" s="131"/>
      <c r="H21" s="40"/>
    </row>
    <row r="22" spans="2:8" ht="12.75">
      <c r="B22" s="55"/>
      <c r="C22" s="112"/>
      <c r="D22" s="109"/>
      <c r="E22" s="109"/>
      <c r="F22" s="130"/>
      <c r="G22" s="131"/>
      <c r="H22" s="40"/>
    </row>
    <row r="23" spans="2:8" ht="13.5" thickBot="1">
      <c r="B23" s="99" t="s">
        <v>16</v>
      </c>
      <c r="C23" s="113"/>
      <c r="D23" s="110">
        <f>SUM(D18:D22)</f>
        <v>32287855.1</v>
      </c>
      <c r="E23" s="110">
        <f>SUM(E18:E22)</f>
        <v>17485965.562218875</v>
      </c>
      <c r="F23" s="132">
        <f>F18+F20</f>
        <v>107.5</v>
      </c>
      <c r="G23" s="133"/>
      <c r="H23" s="41"/>
    </row>
  </sheetData>
  <mergeCells count="18">
    <mergeCell ref="B17:C17"/>
    <mergeCell ref="A1:I1"/>
    <mergeCell ref="A4:A5"/>
    <mergeCell ref="B4:B5"/>
    <mergeCell ref="C4:C5"/>
    <mergeCell ref="D4:D5"/>
    <mergeCell ref="E4:G4"/>
    <mergeCell ref="H4:H5"/>
    <mergeCell ref="I4:I5"/>
    <mergeCell ref="F17:G17"/>
    <mergeCell ref="F21:G21"/>
    <mergeCell ref="F22:G22"/>
    <mergeCell ref="F23:G23"/>
    <mergeCell ref="B18:C18"/>
    <mergeCell ref="B19:C19"/>
    <mergeCell ref="B20:C20"/>
    <mergeCell ref="F18:G19"/>
    <mergeCell ref="F20:G20"/>
  </mergeCells>
  <printOptions horizontalCentered="1"/>
  <pageMargins left="0.17" right="0" top="0.984251968503937" bottom="0.984251968503937" header="0.5118110236220472" footer="0.5118110236220472"/>
  <pageSetup fitToHeight="1" fitToWidth="1" horizontalDpi="600" verticalDpi="600" orientation="landscape" scale="91" r:id="rId1"/>
  <ignoredErrors>
    <ignoredError sqref="F17 E20:F20 F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MeiorConsulting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MeliorConsulting</dc:creator>
  <cp:keywords/>
  <dc:description/>
  <cp:lastModifiedBy>direnzol</cp:lastModifiedBy>
  <cp:lastPrinted>2004-10-11T10:44:40Z</cp:lastPrinted>
  <dcterms:created xsi:type="dcterms:W3CDTF">2002-10-07T09:02:34Z</dcterms:created>
  <dcterms:modified xsi:type="dcterms:W3CDTF">2004-10-11T10:45:31Z</dcterms:modified>
  <cp:category/>
  <cp:version/>
  <cp:contentType/>
  <cp:contentStatus/>
</cp:coreProperties>
</file>