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11385" windowHeight="6540" activeTab="1"/>
  </bookViews>
  <sheets>
    <sheet name="agricolo " sheetId="1" r:id="rId1"/>
    <sheet name="turismo" sheetId="2" r:id="rId2"/>
  </sheets>
  <definedNames>
    <definedName name="_xlnm.Print_Area" localSheetId="0">'agricolo '!$A$1:$P$31</definedName>
    <definedName name="_xlnm.Print_Area" localSheetId="1">'turismo'!$A$1:$K$23</definedName>
    <definedName name="_xlnm.Print_Titles" localSheetId="0">'agricolo '!$4:$5</definedName>
  </definedNames>
  <calcPr fullCalcOnLoad="1"/>
</workbook>
</file>

<file path=xl/sharedStrings.xml><?xml version="1.0" encoding="utf-8"?>
<sst xmlns="http://schemas.openxmlformats.org/spreadsheetml/2006/main" count="192" uniqueCount="110">
  <si>
    <t>n</t>
  </si>
  <si>
    <t>Tipologia di aiuto</t>
  </si>
  <si>
    <t>ULA</t>
  </si>
  <si>
    <t>Agricoli (N729/A Tab.1)</t>
  </si>
  <si>
    <t>Totale onere finanza pubblica</t>
  </si>
  <si>
    <t>Soggetto proponente</t>
  </si>
  <si>
    <t xml:space="preserve">Onere finanza pubblica </t>
  </si>
  <si>
    <t>Misura agevo-lazione ESL%</t>
  </si>
  <si>
    <t>40</t>
  </si>
  <si>
    <t>Trasforma zione (N729/A Tab.2)</t>
  </si>
  <si>
    <t>Tabella 1</t>
  </si>
  <si>
    <t>Investimenti totali</t>
  </si>
  <si>
    <t>% Contributo rispetto al massimo ammissibi le</t>
  </si>
  <si>
    <t>Contratto di Programma  Consorzio TUSCANIA</t>
  </si>
  <si>
    <t xml:space="preserve">Località </t>
  </si>
  <si>
    <t>L'ARGENTIERA Srl</t>
  </si>
  <si>
    <t>TENUTA LA BADIOLA SpA</t>
  </si>
  <si>
    <t>DONNA OLIMPIA 1898 Srl</t>
  </si>
  <si>
    <t>LE MORTELLE Sas di A.Antinori &amp; C.</t>
  </si>
  <si>
    <t>MARCHESI ANTINORI Srl</t>
  </si>
  <si>
    <t>VILLA DONORATICO Srl</t>
  </si>
  <si>
    <t>AZIENDA AGRICOLA PETRA Srl</t>
  </si>
  <si>
    <t>CASTELLO DI BOLGHERI di F.Spalletti Trivelli</t>
  </si>
  <si>
    <t>BARONE RICASOLI SpA</t>
  </si>
  <si>
    <t>BELGUARDO Srl</t>
  </si>
  <si>
    <t>CONTRATTO DI PROGRAMMA Consorzio TUSCANIA</t>
  </si>
  <si>
    <t>Turismo</t>
  </si>
  <si>
    <t>Agroindustria</t>
  </si>
  <si>
    <t>Castagneto Carducci (LI)</t>
  </si>
  <si>
    <t>Greve in Chianti (FI)</t>
  </si>
  <si>
    <t>Suvereto (LI)</t>
  </si>
  <si>
    <t>Castiglione della Pescaia (GR)</t>
  </si>
  <si>
    <t>Castellina in Chianti (SI)</t>
  </si>
  <si>
    <t>Gaiole in Chianti (SI)</t>
  </si>
  <si>
    <t>Grosseto</t>
  </si>
  <si>
    <t>San Casciano Val di Pesa (FI)</t>
  </si>
  <si>
    <t>100</t>
  </si>
  <si>
    <t>45</t>
  </si>
  <si>
    <t>FATTORIA LA MASSA di G. Motta (*)</t>
  </si>
  <si>
    <t>AZIENDA AGRICOLA GUADO AL MELO di M.Scienza (*)</t>
  </si>
  <si>
    <t>CASTELLO DI FONTERUTOLI, Marchesi Mazzei SpA (**)</t>
  </si>
  <si>
    <t>97</t>
  </si>
  <si>
    <t>98</t>
  </si>
  <si>
    <t>96</t>
  </si>
  <si>
    <t>99</t>
  </si>
  <si>
    <t>95</t>
  </si>
  <si>
    <t>Misura agevo-lazione ESL% + ESN%</t>
  </si>
  <si>
    <t xml:space="preserve">Legge 488/92 - Turismo </t>
  </si>
  <si>
    <t>(*)</t>
  </si>
  <si>
    <t>(**)</t>
  </si>
  <si>
    <t>Investi- menti totali</t>
  </si>
  <si>
    <t>RIEPILOGO</t>
  </si>
  <si>
    <t>TOTALE</t>
  </si>
  <si>
    <t>Firenze</t>
  </si>
  <si>
    <t>Ricerca per lo sviluppo di una viticoltura di precisione e di tecnologie innovative; controllo filiera e rintracciabilità; gestione di un sistema integrato qualità-ambiente- sicurezza</t>
  </si>
  <si>
    <t>Reimpianti vitivinicoli Bolgheri DOC 7,2 Ha</t>
  </si>
  <si>
    <t>Ristrutturazione cantina storica di trasformazione; reimpianti vitivinicoli  vino Bolgheri DOC e IGT Toscano 18 Ha</t>
  </si>
  <si>
    <t>investimenti</t>
  </si>
  <si>
    <t>agevolazioni</t>
  </si>
  <si>
    <t>occupazione ULA</t>
  </si>
  <si>
    <t>125,00</t>
  </si>
  <si>
    <t>TIPO DI INTERVENTO</t>
  </si>
  <si>
    <t>Tabella 2</t>
  </si>
  <si>
    <t>Ristrutturazione fabbricati per agriturismo</t>
  </si>
  <si>
    <t xml:space="preserve">Ristrutturazione albergo e ristorante e costruzione centro fitness e campo da golf </t>
  </si>
  <si>
    <t xml:space="preserve">Realizzazione albergo 5 stelle  e ristrutturazione coloniche esistenti per strutture agrituristiche </t>
  </si>
  <si>
    <t>Ristutturazione locali per attività agrituristica</t>
  </si>
  <si>
    <t>Ristrutturazione immobili agricoli per agriturismo</t>
  </si>
  <si>
    <t>111,13</t>
  </si>
  <si>
    <t>256,13</t>
  </si>
  <si>
    <t>Realizzazione di nuova cantina; reimpianti vitivinicoli Bolgheri DOC e IGT Toscano 2Ha</t>
  </si>
  <si>
    <t>Realizzazione di nuova cantina; reimpianti vitivinicoli IGT Toscano 45Ha</t>
  </si>
  <si>
    <t>Realizzazione di nuova cantina di trasformazione; reimpianti vitivinicoli  vino Bolgheri DOC 3 Ha</t>
  </si>
  <si>
    <t>Realizzazione di nuova cantina; reimpianti vitivinicoli IGT Toscano 29,70Ha</t>
  </si>
  <si>
    <t>Realizzazione di nuova cantina per vini rossi di altissima qualità DOC "Monteregio di Massa Marittima"</t>
  </si>
  <si>
    <t>Realizzazione di nuova cantina di trasformazione vini Chianti Classico e IGT Toscano</t>
  </si>
  <si>
    <t>Realizzazione di nuova cantina di trasformazione per  vino Chianti Classico DOCG e IGT Toscano 7 Ha</t>
  </si>
  <si>
    <t>Realizzazione di nuova cantina di trasformazione; reimpianti vitivinicoli  vino Petra Val di Cornia Rosso  DOC e IGT Toscano 18 Ha</t>
  </si>
  <si>
    <t>Realizzazione di nuova cantina di trasformazione; ripristino vigneto con terrazze vini Chianti Classico e IGT Toscano</t>
  </si>
  <si>
    <t>Realizzazione di nuova cantina di trasformazione; reimpianti vitivinicoli vini Chianti Classico, IGT Toscano e Vinsanto di Chianti Classico DOCG</t>
  </si>
  <si>
    <t>Realizzazione di nuova cantina di trasformazione; reimpianti vitivinicoli vino Morellino DOC e IGT Toscano</t>
  </si>
  <si>
    <t>Ricerca Agricoltura (N729/A Tab.5)</t>
  </si>
  <si>
    <t>TOTALE INIZIATIVE REGIME AGRICOLO</t>
  </si>
  <si>
    <t>Capo I</t>
  </si>
  <si>
    <t>Capo II</t>
  </si>
  <si>
    <t>Capo V</t>
  </si>
  <si>
    <t>AGRICOLO (729/A)</t>
  </si>
  <si>
    <t>TRASFORMAZIONE (729/A)</t>
  </si>
  <si>
    <t>RICERCA (729/A)</t>
  </si>
  <si>
    <t>CONSERVAZIONE PAESAGGIO RURALE (729/A)</t>
  </si>
  <si>
    <t xml:space="preserve">TURISMO (L. 488/92)  </t>
  </si>
  <si>
    <t>60</t>
  </si>
  <si>
    <t>CASTELLO DI FONTERUTOLI, Marchesi Mazzei SpA</t>
  </si>
  <si>
    <t>CONSORZIO TUSCANIA - Ricerca (**)</t>
  </si>
  <si>
    <t>Conserv. Paesaggi tradizionali (N729/A Tab.1)</t>
  </si>
  <si>
    <t>Classificazione area</t>
  </si>
  <si>
    <t>Ob.2</t>
  </si>
  <si>
    <t>Ob.2 87.3.c.</t>
  </si>
  <si>
    <t>15%ESL</t>
  </si>
  <si>
    <t>Classificazione impresa</t>
  </si>
  <si>
    <t>GI</t>
  </si>
  <si>
    <t>PI</t>
  </si>
  <si>
    <t>8%ESN</t>
  </si>
  <si>
    <t>Importi in Euro</t>
  </si>
  <si>
    <t xml:space="preserve"> L'onere è stato elevato al 45% ESL poiché trattasi di azienda con giovane agricoltore di cui all'art. 8 del regolamento CE 1257/1999</t>
  </si>
  <si>
    <t>Zona Agricola Svantaggiata</t>
  </si>
  <si>
    <t>sì</t>
  </si>
  <si>
    <t>ZAS (°°)</t>
  </si>
  <si>
    <t>8%ESN   +  10%ESL</t>
  </si>
  <si>
    <t>Conservazione paesaggi tradizionali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</si>
</sst>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_-* #,##0.00_-;\-* #,##0.00_-;_-* &quot;-&quot;_-;_-@_-"/>
    <numFmt numFmtId="179" formatCode="_-* #,##0.0_-;\-* #,##0.0_-;_-* &quot;-&quot;_-;_-@_-"/>
    <numFmt numFmtId="180" formatCode="0.0"/>
    <numFmt numFmtId="181" formatCode="#,##0.0"/>
    <numFmt numFmtId="182" formatCode="#,##0.000"/>
  </numFmts>
  <fonts count="8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b/>
      <sz val="16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8" fontId="3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justify" wrapText="1"/>
    </xf>
    <xf numFmtId="0" fontId="1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3" xfId="0" applyFont="1" applyFill="1" applyBorder="1" applyAlignment="1">
      <alignment horizontal="right"/>
    </xf>
    <xf numFmtId="49" fontId="5" fillId="0" borderId="4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Border="1" applyAlignment="1">
      <alignment/>
    </xf>
    <xf numFmtId="180" fontId="3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right"/>
    </xf>
    <xf numFmtId="180" fontId="6" fillId="0" borderId="2" xfId="0" applyNumberFormat="1" applyFont="1" applyFill="1" applyBorder="1" applyAlignment="1">
      <alignment horizontal="right"/>
    </xf>
    <xf numFmtId="180" fontId="6" fillId="0" borderId="0" xfId="0" applyNumberFormat="1" applyFont="1" applyFill="1" applyAlignment="1">
      <alignment horizontal="right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5" fillId="0" borderId="4" xfId="16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/>
    </xf>
    <xf numFmtId="4" fontId="6" fillId="0" borderId="11" xfId="16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/>
    </xf>
    <xf numFmtId="0" fontId="7" fillId="0" borderId="2" xfId="0" applyFont="1" applyFill="1" applyBorder="1" applyAlignment="1">
      <alignment/>
    </xf>
    <xf numFmtId="0" fontId="2" fillId="0" borderId="15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right"/>
    </xf>
    <xf numFmtId="49" fontId="7" fillId="0" borderId="9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right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" xfId="0" applyBorder="1" applyAlignment="1">
      <alignment vertical="center"/>
    </xf>
    <xf numFmtId="0" fontId="2" fillId="0" borderId="26" xfId="0" applyFont="1" applyFill="1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Fill="1" applyBorder="1" applyAlignment="1">
      <alignment/>
    </xf>
    <xf numFmtId="0" fontId="0" fillId="0" borderId="29" xfId="0" applyBorder="1" applyAlignment="1">
      <alignment/>
    </xf>
    <xf numFmtId="3" fontId="6" fillId="0" borderId="15" xfId="16" applyNumberFormat="1" applyFont="1" applyFill="1" applyBorder="1" applyAlignment="1">
      <alignment/>
    </xf>
    <xf numFmtId="3" fontId="6" fillId="0" borderId="6" xfId="16" applyNumberFormat="1" applyFont="1" applyFill="1" applyBorder="1" applyAlignment="1">
      <alignment/>
    </xf>
    <xf numFmtId="3" fontId="6" fillId="0" borderId="9" xfId="16" applyNumberFormat="1" applyFont="1" applyFill="1" applyBorder="1" applyAlignment="1">
      <alignment/>
    </xf>
    <xf numFmtId="3" fontId="5" fillId="0" borderId="4" xfId="16" applyNumberFormat="1" applyFont="1" applyFill="1" applyBorder="1" applyAlignment="1">
      <alignment/>
    </xf>
    <xf numFmtId="3" fontId="6" fillId="0" borderId="30" xfId="16" applyNumberFormat="1" applyFont="1" applyFill="1" applyBorder="1" applyAlignment="1">
      <alignment/>
    </xf>
    <xf numFmtId="3" fontId="6" fillId="0" borderId="31" xfId="16" applyNumberFormat="1" applyFont="1" applyFill="1" applyBorder="1" applyAlignment="1">
      <alignment/>
    </xf>
    <xf numFmtId="3" fontId="6" fillId="0" borderId="32" xfId="16" applyNumberFormat="1" applyFont="1" applyFill="1" applyBorder="1" applyAlignment="1">
      <alignment/>
    </xf>
    <xf numFmtId="3" fontId="6" fillId="0" borderId="18" xfId="16" applyNumberFormat="1" applyFont="1" applyFill="1" applyBorder="1" applyAlignment="1">
      <alignment/>
    </xf>
    <xf numFmtId="3" fontId="6" fillId="0" borderId="33" xfId="16" applyNumberFormat="1" applyFont="1" applyFill="1" applyBorder="1" applyAlignment="1">
      <alignment/>
    </xf>
    <xf numFmtId="3" fontId="6" fillId="0" borderId="25" xfId="16" applyNumberFormat="1" applyFont="1" applyFill="1" applyBorder="1" applyAlignment="1">
      <alignment/>
    </xf>
    <xf numFmtId="3" fontId="6" fillId="0" borderId="32" xfId="16" applyNumberFormat="1" applyFont="1" applyFill="1" applyBorder="1" applyAlignment="1">
      <alignment horizontal="right"/>
    </xf>
    <xf numFmtId="3" fontId="6" fillId="0" borderId="18" xfId="16" applyNumberFormat="1" applyFont="1" applyFill="1" applyBorder="1" applyAlignment="1">
      <alignment horizontal="right"/>
    </xf>
    <xf numFmtId="3" fontId="5" fillId="0" borderId="9" xfId="16" applyNumberFormat="1" applyFont="1" applyFill="1" applyBorder="1" applyAlignment="1">
      <alignment/>
    </xf>
    <xf numFmtId="3" fontId="5" fillId="0" borderId="8" xfId="16" applyNumberFormat="1" applyFont="1" applyFill="1" applyBorder="1" applyAlignment="1">
      <alignment/>
    </xf>
    <xf numFmtId="0" fontId="5" fillId="0" borderId="6" xfId="0" applyFont="1" applyFill="1" applyBorder="1" applyAlignment="1">
      <alignment horizontal="right" wrapText="1"/>
    </xf>
    <xf numFmtId="0" fontId="0" fillId="0" borderId="34" xfId="0" applyBorder="1" applyAlignment="1">
      <alignment/>
    </xf>
    <xf numFmtId="0" fontId="2" fillId="0" borderId="35" xfId="0" applyFont="1" applyFill="1" applyBorder="1" applyAlignment="1">
      <alignment wrapText="1"/>
    </xf>
    <xf numFmtId="0" fontId="7" fillId="0" borderId="8" xfId="0" applyFont="1" applyFill="1" applyBorder="1" applyAlignment="1">
      <alignment horizontal="right"/>
    </xf>
    <xf numFmtId="3" fontId="6" fillId="0" borderId="36" xfId="16" applyNumberFormat="1" applyFont="1" applyFill="1" applyBorder="1" applyAlignment="1">
      <alignment/>
    </xf>
    <xf numFmtId="3" fontId="6" fillId="0" borderId="14" xfId="16" applyNumberFormat="1" applyFont="1" applyFill="1" applyBorder="1" applyAlignment="1">
      <alignment/>
    </xf>
    <xf numFmtId="3" fontId="6" fillId="0" borderId="0" xfId="16" applyNumberFormat="1" applyFont="1" applyFill="1" applyBorder="1" applyAlignment="1">
      <alignment horizontal="right"/>
    </xf>
    <xf numFmtId="49" fontId="6" fillId="0" borderId="37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center" wrapText="1"/>
    </xf>
    <xf numFmtId="49" fontId="6" fillId="0" borderId="7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justify" vertical="center" wrapText="1"/>
    </xf>
    <xf numFmtId="49" fontId="2" fillId="0" borderId="18" xfId="0" applyNumberFormat="1" applyFont="1" applyFill="1" applyBorder="1" applyAlignment="1">
      <alignment/>
    </xf>
    <xf numFmtId="3" fontId="6" fillId="0" borderId="24" xfId="16" applyNumberFormat="1" applyFont="1" applyFill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3" fontId="6" fillId="0" borderId="39" xfId="16" applyNumberFormat="1" applyFont="1" applyFill="1" applyBorder="1" applyAlignment="1">
      <alignment horizontal="right"/>
    </xf>
    <xf numFmtId="49" fontId="6" fillId="0" borderId="40" xfId="0" applyNumberFormat="1" applyFont="1" applyFill="1" applyBorder="1" applyAlignment="1">
      <alignment horizontal="center"/>
    </xf>
    <xf numFmtId="3" fontId="6" fillId="0" borderId="13" xfId="16" applyNumberFormat="1" applyFont="1" applyFill="1" applyBorder="1" applyAlignment="1">
      <alignment horizontal="right"/>
    </xf>
    <xf numFmtId="3" fontId="6" fillId="0" borderId="17" xfId="16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right" vertical="center"/>
    </xf>
    <xf numFmtId="2" fontId="6" fillId="0" borderId="12" xfId="0" applyNumberFormat="1" applyFont="1" applyFill="1" applyBorder="1" applyAlignment="1">
      <alignment horizontal="right" vertical="center"/>
    </xf>
    <xf numFmtId="180" fontId="6" fillId="0" borderId="12" xfId="0" applyNumberFormat="1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3" fontId="6" fillId="0" borderId="6" xfId="16" applyNumberFormat="1" applyFont="1" applyFill="1" applyBorder="1" applyAlignment="1">
      <alignment horizontal="right"/>
    </xf>
    <xf numFmtId="3" fontId="6" fillId="0" borderId="42" xfId="16" applyNumberFormat="1" applyFont="1" applyFill="1" applyBorder="1" applyAlignment="1">
      <alignment/>
    </xf>
    <xf numFmtId="49" fontId="1" fillId="2" borderId="4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2" fillId="0" borderId="32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 wrapText="1"/>
    </xf>
    <xf numFmtId="180" fontId="5" fillId="2" borderId="19" xfId="0" applyNumberFormat="1" applyFont="1" applyFill="1" applyBorder="1" applyAlignment="1">
      <alignment horizontal="center" vertical="center"/>
    </xf>
    <xf numFmtId="180" fontId="5" fillId="2" borderId="23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49" fontId="2" fillId="0" borderId="44" xfId="0" applyNumberFormat="1" applyFont="1" applyFill="1" applyBorder="1" applyAlignment="1">
      <alignment horizontal="right" vertical="center"/>
    </xf>
    <xf numFmtId="49" fontId="2" fillId="0" borderId="22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zoomScale="75" zoomScaleNormal="75" workbookViewId="0" topLeftCell="A5">
      <pane ySplit="1095" topLeftCell="BM1" activePane="bottomLeft" state="split"/>
      <selection pane="topLeft" activeCell="P23" sqref="P23"/>
      <selection pane="bottomLeft" activeCell="J25" sqref="J25"/>
    </sheetView>
  </sheetViews>
  <sheetFormatPr defaultColWidth="9.140625" defaultRowHeight="12.75"/>
  <cols>
    <col min="1" max="1" width="4.28125" style="1" customWidth="1"/>
    <col min="2" max="2" width="29.28125" style="2" customWidth="1"/>
    <col min="3" max="3" width="13.421875" style="2" customWidth="1"/>
    <col min="4" max="4" width="13.57421875" style="2" customWidth="1"/>
    <col min="5" max="5" width="12.00390625" style="2" customWidth="1"/>
    <col min="6" max="6" width="10.7109375" style="2" customWidth="1"/>
    <col min="7" max="7" width="8.8515625" style="3" customWidth="1"/>
    <col min="8" max="8" width="10.57421875" style="3" customWidth="1"/>
    <col min="9" max="9" width="12.8515625" style="2" customWidth="1"/>
    <col min="10" max="10" width="11.00390625" style="4" customWidth="1"/>
    <col min="11" max="11" width="8.8515625" style="2" customWidth="1"/>
    <col min="12" max="12" width="11.8515625" style="2" customWidth="1"/>
    <col min="13" max="13" width="11.57421875" style="2" customWidth="1"/>
    <col min="14" max="14" width="5.8515625" style="5" customWidth="1"/>
    <col min="15" max="15" width="7.28125" style="47" bestFit="1" customWidth="1"/>
    <col min="16" max="16" width="23.140625" style="2" customWidth="1"/>
    <col min="17" max="16384" width="9.140625" style="2" customWidth="1"/>
  </cols>
  <sheetData>
    <row r="1" spans="1:16" s="8" customFormat="1" ht="31.5" customHeight="1">
      <c r="A1" s="157" t="s">
        <v>13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s="8" customFormat="1" ht="19.5">
      <c r="A2" s="7"/>
      <c r="B2" s="7" t="s">
        <v>27</v>
      </c>
      <c r="C2" s="7"/>
      <c r="D2" s="7"/>
      <c r="E2" s="7"/>
      <c r="F2" s="7"/>
      <c r="G2" s="7"/>
      <c r="H2" s="7"/>
      <c r="I2" s="7"/>
      <c r="J2" s="9"/>
      <c r="K2" s="7"/>
      <c r="L2" s="7"/>
      <c r="M2" s="7"/>
      <c r="N2" s="7"/>
      <c r="O2" s="46"/>
      <c r="P2" s="6" t="s">
        <v>10</v>
      </c>
    </row>
    <row r="3" spans="2:16" ht="11.25" thickBot="1">
      <c r="B3" s="5"/>
      <c r="C3" s="5"/>
      <c r="D3" s="5"/>
      <c r="J3" s="10"/>
      <c r="K3" s="5"/>
      <c r="L3" s="5"/>
      <c r="M3" s="5"/>
      <c r="P3" s="11" t="s">
        <v>103</v>
      </c>
    </row>
    <row r="4" spans="1:16" s="12" customFormat="1" ht="12" thickBot="1">
      <c r="A4" s="158" t="s">
        <v>0</v>
      </c>
      <c r="B4" s="158" t="s">
        <v>5</v>
      </c>
      <c r="C4" s="158" t="s">
        <v>14</v>
      </c>
      <c r="D4" s="160" t="s">
        <v>50</v>
      </c>
      <c r="E4" s="162" t="s">
        <v>1</v>
      </c>
      <c r="F4" s="163"/>
      <c r="G4" s="163"/>
      <c r="H4" s="163"/>
      <c r="I4" s="163"/>
      <c r="J4" s="163"/>
      <c r="K4" s="163"/>
      <c r="L4" s="163"/>
      <c r="M4" s="164"/>
      <c r="N4" s="160" t="s">
        <v>107</v>
      </c>
      <c r="O4" s="166" t="s">
        <v>2</v>
      </c>
      <c r="P4" s="158" t="s">
        <v>61</v>
      </c>
    </row>
    <row r="5" spans="1:16" s="13" customFormat="1" ht="63.75" thickBot="1">
      <c r="A5" s="159"/>
      <c r="B5" s="159"/>
      <c r="C5" s="159"/>
      <c r="D5" s="161"/>
      <c r="E5" s="16" t="s">
        <v>3</v>
      </c>
      <c r="F5" s="17" t="s">
        <v>6</v>
      </c>
      <c r="G5" s="18" t="s">
        <v>7</v>
      </c>
      <c r="H5" s="65" t="s">
        <v>12</v>
      </c>
      <c r="I5" s="16" t="s">
        <v>9</v>
      </c>
      <c r="J5" s="17" t="s">
        <v>6</v>
      </c>
      <c r="K5" s="18" t="s">
        <v>7</v>
      </c>
      <c r="L5" s="58" t="s">
        <v>12</v>
      </c>
      <c r="M5" s="19" t="s">
        <v>4</v>
      </c>
      <c r="N5" s="165"/>
      <c r="O5" s="167"/>
      <c r="P5" s="159"/>
    </row>
    <row r="6" spans="1:16" ht="31.5">
      <c r="A6" s="55">
        <v>1</v>
      </c>
      <c r="B6" s="59" t="s">
        <v>15</v>
      </c>
      <c r="C6" s="56" t="s">
        <v>28</v>
      </c>
      <c r="D6" s="93">
        <f>E6+I6</f>
        <v>9677500</v>
      </c>
      <c r="E6" s="97">
        <v>600000</v>
      </c>
      <c r="F6" s="99">
        <v>240000</v>
      </c>
      <c r="G6" s="62" t="s">
        <v>8</v>
      </c>
      <c r="H6" s="64" t="s">
        <v>44</v>
      </c>
      <c r="I6" s="101">
        <v>9077500</v>
      </c>
      <c r="J6" s="103">
        <v>3630590</v>
      </c>
      <c r="K6" s="20" t="s">
        <v>8</v>
      </c>
      <c r="L6" s="50" t="s">
        <v>44</v>
      </c>
      <c r="M6" s="136">
        <f>SUM(J6+F6)</f>
        <v>3870590</v>
      </c>
      <c r="N6" s="144"/>
      <c r="O6" s="139">
        <v>12</v>
      </c>
      <c r="P6" s="71" t="s">
        <v>70</v>
      </c>
    </row>
    <row r="7" spans="1:16" ht="41.25" customHeight="1">
      <c r="A7" s="21">
        <v>2</v>
      </c>
      <c r="B7" s="27" t="s">
        <v>16</v>
      </c>
      <c r="C7" s="60" t="s">
        <v>31</v>
      </c>
      <c r="D7" s="93">
        <f aca="true" t="shared" si="0" ref="D7:D19">E7+I7</f>
        <v>6550000</v>
      </c>
      <c r="E7" s="98">
        <v>600000</v>
      </c>
      <c r="F7" s="100">
        <v>240000</v>
      </c>
      <c r="G7" s="62" t="s">
        <v>8</v>
      </c>
      <c r="H7" s="64" t="s">
        <v>36</v>
      </c>
      <c r="I7" s="102">
        <v>5950000</v>
      </c>
      <c r="J7" s="104">
        <v>2380070</v>
      </c>
      <c r="K7" s="24" t="s">
        <v>8</v>
      </c>
      <c r="L7" s="51" t="s">
        <v>44</v>
      </c>
      <c r="M7" s="136">
        <f aca="true" t="shared" si="1" ref="M7:M19">SUM(J7+F7)</f>
        <v>2620070</v>
      </c>
      <c r="N7" s="25"/>
      <c r="O7" s="140">
        <v>12.21</v>
      </c>
      <c r="P7" s="71" t="s">
        <v>73</v>
      </c>
    </row>
    <row r="8" spans="1:16" ht="42.75" customHeight="1">
      <c r="A8" s="21">
        <v>3</v>
      </c>
      <c r="B8" s="22" t="s">
        <v>17</v>
      </c>
      <c r="C8" s="56" t="s">
        <v>28</v>
      </c>
      <c r="D8" s="93">
        <f t="shared" si="0"/>
        <v>6700000</v>
      </c>
      <c r="E8" s="98">
        <v>600000</v>
      </c>
      <c r="F8" s="100">
        <v>240000</v>
      </c>
      <c r="G8" s="62" t="s">
        <v>8</v>
      </c>
      <c r="H8" s="64" t="s">
        <v>36</v>
      </c>
      <c r="I8" s="102">
        <v>6100000</v>
      </c>
      <c r="J8" s="104">
        <v>2440290</v>
      </c>
      <c r="K8" s="24" t="s">
        <v>8</v>
      </c>
      <c r="L8" s="51" t="s">
        <v>36</v>
      </c>
      <c r="M8" s="136">
        <f t="shared" si="1"/>
        <v>2680290</v>
      </c>
      <c r="N8" s="25"/>
      <c r="O8" s="140">
        <v>5</v>
      </c>
      <c r="P8" s="71" t="s">
        <v>71</v>
      </c>
    </row>
    <row r="9" spans="1:16" ht="48.75" customHeight="1">
      <c r="A9" s="21">
        <v>4</v>
      </c>
      <c r="B9" s="68" t="s">
        <v>18</v>
      </c>
      <c r="C9" s="60" t="s">
        <v>31</v>
      </c>
      <c r="D9" s="93">
        <f t="shared" si="0"/>
        <v>9000000</v>
      </c>
      <c r="E9" s="98"/>
      <c r="F9" s="100"/>
      <c r="G9" s="62"/>
      <c r="H9" s="64"/>
      <c r="I9" s="102">
        <v>9000000</v>
      </c>
      <c r="J9" s="104">
        <v>3600250</v>
      </c>
      <c r="K9" s="24" t="s">
        <v>8</v>
      </c>
      <c r="L9" s="51" t="s">
        <v>44</v>
      </c>
      <c r="M9" s="136">
        <f t="shared" si="1"/>
        <v>3600250</v>
      </c>
      <c r="N9" s="25"/>
      <c r="O9" s="140">
        <v>15</v>
      </c>
      <c r="P9" s="71" t="s">
        <v>74</v>
      </c>
    </row>
    <row r="10" spans="1:16" ht="43.5" customHeight="1">
      <c r="A10" s="21">
        <v>5</v>
      </c>
      <c r="B10" s="22" t="s">
        <v>19</v>
      </c>
      <c r="C10" s="60" t="s">
        <v>35</v>
      </c>
      <c r="D10" s="93">
        <f t="shared" si="0"/>
        <v>42000000</v>
      </c>
      <c r="E10" s="98"/>
      <c r="F10" s="100"/>
      <c r="G10" s="62"/>
      <c r="H10" s="64"/>
      <c r="I10" s="102">
        <v>42000000</v>
      </c>
      <c r="J10" s="104">
        <v>16799650</v>
      </c>
      <c r="K10" s="24" t="s">
        <v>8</v>
      </c>
      <c r="L10" s="51" t="s">
        <v>36</v>
      </c>
      <c r="M10" s="136">
        <f t="shared" si="1"/>
        <v>16799650</v>
      </c>
      <c r="N10" s="25"/>
      <c r="O10" s="140">
        <v>10</v>
      </c>
      <c r="P10" s="71" t="s">
        <v>75</v>
      </c>
    </row>
    <row r="11" spans="1:16" ht="48" customHeight="1">
      <c r="A11" s="21">
        <v>6</v>
      </c>
      <c r="B11" s="27" t="s">
        <v>38</v>
      </c>
      <c r="C11" s="60" t="s">
        <v>29</v>
      </c>
      <c r="D11" s="93">
        <f t="shared" si="0"/>
        <v>5233010</v>
      </c>
      <c r="E11" s="98">
        <v>355710</v>
      </c>
      <c r="F11" s="100">
        <v>160080</v>
      </c>
      <c r="G11" s="62" t="s">
        <v>37</v>
      </c>
      <c r="H11" s="64" t="s">
        <v>45</v>
      </c>
      <c r="I11" s="102">
        <v>4877300</v>
      </c>
      <c r="J11" s="104">
        <v>1944350</v>
      </c>
      <c r="K11" s="24" t="s">
        <v>8</v>
      </c>
      <c r="L11" s="51" t="s">
        <v>36</v>
      </c>
      <c r="M11" s="136">
        <f t="shared" si="1"/>
        <v>2104430</v>
      </c>
      <c r="N11" s="25"/>
      <c r="O11" s="140">
        <v>5.32</v>
      </c>
      <c r="P11" s="71" t="s">
        <v>76</v>
      </c>
    </row>
    <row r="12" spans="1:16" ht="37.5" customHeight="1">
      <c r="A12" s="21">
        <v>7</v>
      </c>
      <c r="B12" s="27" t="s">
        <v>20</v>
      </c>
      <c r="C12" s="56" t="s">
        <v>28</v>
      </c>
      <c r="D12" s="93">
        <f t="shared" si="0"/>
        <v>600000</v>
      </c>
      <c r="E12" s="98">
        <v>600000</v>
      </c>
      <c r="F12" s="100">
        <v>240020</v>
      </c>
      <c r="G12" s="62" t="s">
        <v>8</v>
      </c>
      <c r="H12" s="64" t="s">
        <v>42</v>
      </c>
      <c r="I12" s="102"/>
      <c r="J12" s="104"/>
      <c r="K12" s="24"/>
      <c r="L12" s="51"/>
      <c r="M12" s="136">
        <f t="shared" si="1"/>
        <v>240020</v>
      </c>
      <c r="N12" s="25"/>
      <c r="O12" s="140">
        <v>2.6</v>
      </c>
      <c r="P12" s="71" t="s">
        <v>55</v>
      </c>
    </row>
    <row r="13" spans="1:16" ht="52.5">
      <c r="A13" s="21">
        <v>8</v>
      </c>
      <c r="B13" s="27" t="s">
        <v>21</v>
      </c>
      <c r="C13" s="25" t="s">
        <v>30</v>
      </c>
      <c r="D13" s="93">
        <f t="shared" si="0"/>
        <v>7370000</v>
      </c>
      <c r="E13" s="98">
        <v>600000</v>
      </c>
      <c r="F13" s="100">
        <v>240030</v>
      </c>
      <c r="G13" s="62" t="s">
        <v>8</v>
      </c>
      <c r="H13" s="64" t="s">
        <v>41</v>
      </c>
      <c r="I13" s="102">
        <v>6770000</v>
      </c>
      <c r="J13" s="104">
        <v>2708210</v>
      </c>
      <c r="K13" s="24" t="s">
        <v>8</v>
      </c>
      <c r="L13" s="51" t="s">
        <v>41</v>
      </c>
      <c r="M13" s="136">
        <f t="shared" si="1"/>
        <v>2948240</v>
      </c>
      <c r="N13" s="25" t="s">
        <v>106</v>
      </c>
      <c r="O13" s="140">
        <v>20</v>
      </c>
      <c r="P13" s="71" t="s">
        <v>77</v>
      </c>
    </row>
    <row r="14" spans="1:16" ht="42">
      <c r="A14" s="21">
        <v>9</v>
      </c>
      <c r="B14" s="27" t="s">
        <v>39</v>
      </c>
      <c r="C14" s="56" t="s">
        <v>28</v>
      </c>
      <c r="D14" s="93">
        <f t="shared" si="0"/>
        <v>2565000</v>
      </c>
      <c r="E14" s="98">
        <v>184000</v>
      </c>
      <c r="F14" s="100">
        <v>82810</v>
      </c>
      <c r="G14" s="62" t="s">
        <v>37</v>
      </c>
      <c r="H14" s="64" t="s">
        <v>45</v>
      </c>
      <c r="I14" s="102">
        <v>2381000</v>
      </c>
      <c r="J14" s="104">
        <v>952440</v>
      </c>
      <c r="K14" s="24" t="s">
        <v>8</v>
      </c>
      <c r="L14" s="51" t="s">
        <v>41</v>
      </c>
      <c r="M14" s="136">
        <f t="shared" si="1"/>
        <v>1035250</v>
      </c>
      <c r="N14" s="25"/>
      <c r="O14" s="140">
        <v>4</v>
      </c>
      <c r="P14" s="71" t="s">
        <v>72</v>
      </c>
    </row>
    <row r="15" spans="1:16" ht="42">
      <c r="A15" s="21">
        <v>10</v>
      </c>
      <c r="B15" s="27" t="s">
        <v>22</v>
      </c>
      <c r="C15" s="60" t="s">
        <v>28</v>
      </c>
      <c r="D15" s="93">
        <f t="shared" si="0"/>
        <v>3534600</v>
      </c>
      <c r="E15" s="98">
        <v>600000</v>
      </c>
      <c r="F15" s="100">
        <v>240000</v>
      </c>
      <c r="G15" s="62" t="s">
        <v>8</v>
      </c>
      <c r="H15" s="64" t="s">
        <v>44</v>
      </c>
      <c r="I15" s="102">
        <v>2934600</v>
      </c>
      <c r="J15" s="104">
        <v>1713910</v>
      </c>
      <c r="K15" s="24" t="s">
        <v>8</v>
      </c>
      <c r="L15" s="51" t="s">
        <v>44</v>
      </c>
      <c r="M15" s="136">
        <f t="shared" si="1"/>
        <v>1953910</v>
      </c>
      <c r="N15" s="25"/>
      <c r="O15" s="140">
        <v>4</v>
      </c>
      <c r="P15" s="71" t="s">
        <v>56</v>
      </c>
    </row>
    <row r="16" spans="1:16" ht="54.75" customHeight="1">
      <c r="A16" s="21">
        <v>11</v>
      </c>
      <c r="B16" s="27" t="s">
        <v>40</v>
      </c>
      <c r="C16" s="60" t="s">
        <v>32</v>
      </c>
      <c r="D16" s="93">
        <f t="shared" si="0"/>
        <v>5826000</v>
      </c>
      <c r="E16" s="98">
        <v>60000</v>
      </c>
      <c r="F16" s="100">
        <v>24000</v>
      </c>
      <c r="G16" s="62" t="s">
        <v>8</v>
      </c>
      <c r="H16" s="64" t="s">
        <v>36</v>
      </c>
      <c r="I16" s="102">
        <v>5766000</v>
      </c>
      <c r="J16" s="104">
        <v>2306290</v>
      </c>
      <c r="K16" s="24" t="s">
        <v>8</v>
      </c>
      <c r="L16" s="51" t="s">
        <v>43</v>
      </c>
      <c r="M16" s="136">
        <f t="shared" si="1"/>
        <v>2330290</v>
      </c>
      <c r="N16" s="25"/>
      <c r="O16" s="140">
        <v>5</v>
      </c>
      <c r="P16" s="71" t="s">
        <v>78</v>
      </c>
    </row>
    <row r="17" spans="1:16" ht="59.25" customHeight="1">
      <c r="A17" s="21">
        <v>12</v>
      </c>
      <c r="B17" s="27" t="s">
        <v>23</v>
      </c>
      <c r="C17" s="60" t="s">
        <v>33</v>
      </c>
      <c r="D17" s="93">
        <f t="shared" si="0"/>
        <v>7362000</v>
      </c>
      <c r="E17" s="98">
        <v>600000</v>
      </c>
      <c r="F17" s="100">
        <v>240030</v>
      </c>
      <c r="G17" s="62" t="s">
        <v>8</v>
      </c>
      <c r="H17" s="64" t="s">
        <v>42</v>
      </c>
      <c r="I17" s="102">
        <v>6762000</v>
      </c>
      <c r="J17" s="104">
        <v>2704840</v>
      </c>
      <c r="K17" s="24" t="s">
        <v>8</v>
      </c>
      <c r="L17" s="51" t="s">
        <v>41</v>
      </c>
      <c r="M17" s="136">
        <f t="shared" si="1"/>
        <v>2944870</v>
      </c>
      <c r="N17" s="25"/>
      <c r="O17" s="140">
        <v>10</v>
      </c>
      <c r="P17" s="71" t="s">
        <v>79</v>
      </c>
    </row>
    <row r="18" spans="1:16" ht="51" customHeight="1">
      <c r="A18" s="21">
        <v>13</v>
      </c>
      <c r="B18" s="27" t="s">
        <v>24</v>
      </c>
      <c r="C18" s="25" t="s">
        <v>34</v>
      </c>
      <c r="D18" s="93">
        <f t="shared" si="0"/>
        <v>3783400</v>
      </c>
      <c r="E18" s="98">
        <v>419600</v>
      </c>
      <c r="F18" s="100">
        <v>166090</v>
      </c>
      <c r="G18" s="62" t="s">
        <v>8</v>
      </c>
      <c r="H18" s="64" t="s">
        <v>36</v>
      </c>
      <c r="I18" s="102">
        <v>3363800</v>
      </c>
      <c r="J18" s="104">
        <v>1308240</v>
      </c>
      <c r="K18" s="24" t="s">
        <v>8</v>
      </c>
      <c r="L18" s="51" t="s">
        <v>36</v>
      </c>
      <c r="M18" s="136">
        <f t="shared" si="1"/>
        <v>1474330</v>
      </c>
      <c r="N18" s="25"/>
      <c r="O18" s="140">
        <v>6</v>
      </c>
      <c r="P18" s="71" t="s">
        <v>80</v>
      </c>
    </row>
    <row r="19" spans="1:16" ht="51" customHeight="1">
      <c r="A19" s="21"/>
      <c r="B19" s="107" t="s">
        <v>52</v>
      </c>
      <c r="C19" s="25"/>
      <c r="D19" s="93">
        <f t="shared" si="0"/>
        <v>110201510</v>
      </c>
      <c r="E19" s="94">
        <f>SUM(E6:E18)</f>
        <v>5219310</v>
      </c>
      <c r="F19" s="132">
        <f>SUM(F6:F18)</f>
        <v>2113060</v>
      </c>
      <c r="G19" s="64"/>
      <c r="H19" s="66"/>
      <c r="I19" s="102">
        <f>SUM(I6:I18)</f>
        <v>104982200</v>
      </c>
      <c r="J19" s="102">
        <f>SUM(J6:J18)</f>
        <v>42489130</v>
      </c>
      <c r="K19" s="24"/>
      <c r="L19" s="51"/>
      <c r="M19" s="136">
        <f t="shared" si="1"/>
        <v>44602190</v>
      </c>
      <c r="N19" s="145"/>
      <c r="O19" s="67">
        <f>SUM(O6:O18)</f>
        <v>111.13</v>
      </c>
      <c r="P19" s="71"/>
    </row>
    <row r="20" spans="1:16" ht="15" customHeight="1" thickBot="1">
      <c r="A20" s="21"/>
      <c r="B20" s="107"/>
      <c r="C20" s="25"/>
      <c r="D20" s="94"/>
      <c r="E20" s="111"/>
      <c r="F20" s="112"/>
      <c r="G20" s="64"/>
      <c r="H20" s="64"/>
      <c r="I20" s="102"/>
      <c r="J20" s="102"/>
      <c r="K20" s="24"/>
      <c r="L20" s="54"/>
      <c r="M20" s="137"/>
      <c r="N20" s="145"/>
      <c r="O20" s="67"/>
      <c r="P20" s="71"/>
    </row>
    <row r="21" spans="1:16" ht="60.75" customHeight="1" thickBot="1">
      <c r="A21" s="21"/>
      <c r="B21" s="107"/>
      <c r="C21" s="25"/>
      <c r="D21" s="94"/>
      <c r="E21" s="16" t="s">
        <v>94</v>
      </c>
      <c r="F21" s="112"/>
      <c r="G21" s="133"/>
      <c r="H21" s="131"/>
      <c r="I21" s="102"/>
      <c r="J21" s="102"/>
      <c r="K21" s="24"/>
      <c r="L21" s="54"/>
      <c r="M21" s="137"/>
      <c r="N21" s="145"/>
      <c r="O21" s="67"/>
      <c r="P21" s="71"/>
    </row>
    <row r="22" spans="1:16" ht="51" customHeight="1">
      <c r="A22" s="21"/>
      <c r="B22" s="27" t="s">
        <v>92</v>
      </c>
      <c r="C22" s="60" t="s">
        <v>32</v>
      </c>
      <c r="D22" s="94">
        <v>50000</v>
      </c>
      <c r="E22" s="146">
        <v>50000</v>
      </c>
      <c r="F22" s="112">
        <v>30000</v>
      </c>
      <c r="G22" s="62" t="s">
        <v>91</v>
      </c>
      <c r="H22" s="64" t="s">
        <v>36</v>
      </c>
      <c r="I22" s="102"/>
      <c r="J22" s="102"/>
      <c r="K22" s="24"/>
      <c r="L22" s="51"/>
      <c r="M22" s="113">
        <f>F22+J22</f>
        <v>30000</v>
      </c>
      <c r="N22" s="145"/>
      <c r="O22" s="67"/>
      <c r="P22" s="71" t="s">
        <v>109</v>
      </c>
    </row>
    <row r="23" spans="1:16" ht="15.75" customHeight="1" thickBot="1">
      <c r="A23" s="21"/>
      <c r="B23" s="27"/>
      <c r="C23" s="60"/>
      <c r="D23" s="94"/>
      <c r="E23" s="111"/>
      <c r="F23" s="112"/>
      <c r="G23" s="62"/>
      <c r="H23" s="114"/>
      <c r="I23" s="102"/>
      <c r="J23" s="102"/>
      <c r="K23" s="24"/>
      <c r="L23" s="54"/>
      <c r="M23" s="137"/>
      <c r="N23" s="145"/>
      <c r="O23" s="67"/>
      <c r="P23" s="71"/>
    </row>
    <row r="24" spans="1:16" ht="51" customHeight="1" thickBot="1">
      <c r="A24" s="21"/>
      <c r="B24" s="27"/>
      <c r="C24" s="25"/>
      <c r="D24" s="94"/>
      <c r="E24" s="16" t="s">
        <v>81</v>
      </c>
      <c r="F24" s="100"/>
      <c r="G24" s="62"/>
      <c r="H24" s="66"/>
      <c r="I24" s="102"/>
      <c r="J24" s="104"/>
      <c r="K24" s="24"/>
      <c r="L24" s="54"/>
      <c r="M24" s="138"/>
      <c r="N24" s="25"/>
      <c r="O24" s="141"/>
      <c r="P24" s="71"/>
    </row>
    <row r="25" spans="1:16" ht="63.75" thickBot="1">
      <c r="A25" s="21">
        <v>14</v>
      </c>
      <c r="B25" s="27" t="s">
        <v>93</v>
      </c>
      <c r="C25" s="25" t="s">
        <v>53</v>
      </c>
      <c r="D25" s="94">
        <v>5181700</v>
      </c>
      <c r="E25" s="98">
        <v>5181700</v>
      </c>
      <c r="F25" s="100">
        <v>5181480</v>
      </c>
      <c r="G25" s="63" t="s">
        <v>36</v>
      </c>
      <c r="H25" s="66" t="s">
        <v>45</v>
      </c>
      <c r="I25" s="102"/>
      <c r="J25" s="2"/>
      <c r="K25" s="104"/>
      <c r="L25" s="54"/>
      <c r="M25" s="137">
        <f>SUM(K25+F25)</f>
        <v>5181480</v>
      </c>
      <c r="N25" s="143"/>
      <c r="O25" s="141">
        <v>20</v>
      </c>
      <c r="P25" s="72" t="s">
        <v>54</v>
      </c>
    </row>
    <row r="26" spans="1:16" ht="12" thickBot="1">
      <c r="A26" s="28"/>
      <c r="B26" s="29"/>
      <c r="C26" s="30"/>
      <c r="D26" s="95"/>
      <c r="E26" s="96"/>
      <c r="F26" s="96"/>
      <c r="G26" s="31"/>
      <c r="H26" s="31"/>
      <c r="I26" s="106"/>
      <c r="J26" s="105"/>
      <c r="K26" s="32"/>
      <c r="L26" s="52"/>
      <c r="M26" s="134"/>
      <c r="N26" s="142"/>
      <c r="O26" s="48"/>
      <c r="P26" s="33"/>
    </row>
    <row r="27" spans="1:16" s="14" customFormat="1" ht="12" thickBot="1">
      <c r="A27" s="34"/>
      <c r="B27" s="35"/>
      <c r="C27" s="36" t="s">
        <v>82</v>
      </c>
      <c r="D27" s="96">
        <f>D19+D22+D25</f>
        <v>115433210</v>
      </c>
      <c r="E27" s="96">
        <f>E19+E22+E25</f>
        <v>10451010</v>
      </c>
      <c r="F27" s="96">
        <f>F19+F22+F25</f>
        <v>7324540</v>
      </c>
      <c r="G27" s="96"/>
      <c r="H27" s="96"/>
      <c r="I27" s="96">
        <f aca="true" t="shared" si="2" ref="I27:O27">I19+I25</f>
        <v>104982200</v>
      </c>
      <c r="J27" s="96">
        <f t="shared" si="2"/>
        <v>42489130</v>
      </c>
      <c r="K27" s="96"/>
      <c r="L27" s="96"/>
      <c r="M27" s="96">
        <f>M19+M22+M25</f>
        <v>49813670</v>
      </c>
      <c r="N27" s="96">
        <f t="shared" si="2"/>
        <v>0</v>
      </c>
      <c r="O27" s="61">
        <f t="shared" si="2"/>
        <v>131.13</v>
      </c>
      <c r="P27" s="38"/>
    </row>
    <row r="28" spans="1:16" ht="11.25">
      <c r="A28" s="40"/>
      <c r="B28" s="41"/>
      <c r="C28" s="41"/>
      <c r="D28" s="41"/>
      <c r="E28" s="41"/>
      <c r="F28" s="41"/>
      <c r="G28" s="42"/>
      <c r="H28" s="42"/>
      <c r="I28" s="41"/>
      <c r="J28" s="43"/>
      <c r="K28" s="41"/>
      <c r="L28" s="41"/>
      <c r="M28" s="41"/>
      <c r="N28" s="44"/>
      <c r="O28" s="49"/>
      <c r="P28" s="41"/>
    </row>
    <row r="29" spans="1:16" ht="11.25">
      <c r="A29" s="40" t="s">
        <v>48</v>
      </c>
      <c r="B29" s="41" t="s">
        <v>104</v>
      </c>
      <c r="C29" s="41"/>
      <c r="D29" s="45"/>
      <c r="E29" s="41"/>
      <c r="F29" s="41"/>
      <c r="G29" s="42"/>
      <c r="H29" s="42"/>
      <c r="I29" s="41"/>
      <c r="J29" s="43"/>
      <c r="K29" s="41"/>
      <c r="L29" s="41"/>
      <c r="M29" s="41"/>
      <c r="N29" s="44"/>
      <c r="O29" s="49"/>
      <c r="P29" s="41"/>
    </row>
    <row r="30" spans="1:4" ht="11.25">
      <c r="A30" s="1" t="s">
        <v>49</v>
      </c>
      <c r="B30" s="41" t="s">
        <v>105</v>
      </c>
      <c r="D30" s="15"/>
    </row>
    <row r="31" ht="10.5">
      <c r="D31" s="15"/>
    </row>
  </sheetData>
  <mergeCells count="9">
    <mergeCell ref="A1:P1"/>
    <mergeCell ref="A4:A5"/>
    <mergeCell ref="B4:B5"/>
    <mergeCell ref="C4:C5"/>
    <mergeCell ref="D4:D5"/>
    <mergeCell ref="E4:M4"/>
    <mergeCell ref="N4:N5"/>
    <mergeCell ref="O4:O5"/>
    <mergeCell ref="P4:P5"/>
  </mergeCells>
  <printOptions horizontalCentered="1"/>
  <pageMargins left="0" right="0" top="1" bottom="1" header="0.5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D1">
      <pane ySplit="3045" topLeftCell="BM15" activePane="topLeft" state="split"/>
      <selection pane="topLeft" activeCell="H16" sqref="H16"/>
      <selection pane="bottomLeft" activeCell="D6" sqref="D6"/>
    </sheetView>
  </sheetViews>
  <sheetFormatPr defaultColWidth="9.140625" defaultRowHeight="12.75"/>
  <cols>
    <col min="1" max="1" width="4.00390625" style="1" bestFit="1" customWidth="1"/>
    <col min="2" max="2" width="27.7109375" style="2" customWidth="1"/>
    <col min="3" max="4" width="14.421875" style="2" customWidth="1"/>
    <col min="5" max="5" width="15.140625" style="2" customWidth="1"/>
    <col min="6" max="6" width="13.140625" style="2" bestFit="1" customWidth="1"/>
    <col min="7" max="7" width="11.57421875" style="3" customWidth="1"/>
    <col min="8" max="8" width="13.00390625" style="3" customWidth="1"/>
    <col min="9" max="9" width="9.57421875" style="3" customWidth="1"/>
    <col min="10" max="10" width="7.57421875" style="5" customWidth="1"/>
    <col min="11" max="11" width="22.7109375" style="2" customWidth="1"/>
    <col min="12" max="16384" width="9.140625" style="2" customWidth="1"/>
  </cols>
  <sheetData>
    <row r="1" spans="1:11" s="8" customFormat="1" ht="31.5" customHeight="1">
      <c r="A1" s="157" t="s">
        <v>25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8" customFormat="1" ht="19.5">
      <c r="A2" s="7"/>
      <c r="B2" s="79" t="s">
        <v>26</v>
      </c>
      <c r="C2" s="7"/>
      <c r="D2" s="7"/>
      <c r="E2" s="7"/>
      <c r="F2" s="7"/>
      <c r="G2" s="7"/>
      <c r="H2" s="7"/>
      <c r="I2" s="7"/>
      <c r="J2" s="7"/>
      <c r="K2" s="6" t="s">
        <v>62</v>
      </c>
    </row>
    <row r="3" spans="2:11" ht="11.25" thickBot="1">
      <c r="B3" s="5"/>
      <c r="C3" s="5"/>
      <c r="D3" s="5"/>
      <c r="E3" s="5"/>
      <c r="K3" s="11" t="s">
        <v>103</v>
      </c>
    </row>
    <row r="4" spans="1:11" s="12" customFormat="1" ht="12" thickBot="1">
      <c r="A4" s="158" t="s">
        <v>0</v>
      </c>
      <c r="B4" s="158" t="s">
        <v>5</v>
      </c>
      <c r="C4" s="158" t="s">
        <v>14</v>
      </c>
      <c r="D4" s="84"/>
      <c r="E4" s="160" t="s">
        <v>11</v>
      </c>
      <c r="F4" s="162"/>
      <c r="G4" s="163"/>
      <c r="H4" s="163"/>
      <c r="I4" s="163"/>
      <c r="J4" s="160" t="s">
        <v>2</v>
      </c>
      <c r="K4" s="158" t="s">
        <v>61</v>
      </c>
    </row>
    <row r="5" spans="1:11" s="13" customFormat="1" ht="63.75" thickBot="1">
      <c r="A5" s="159"/>
      <c r="B5" s="159"/>
      <c r="C5" s="159"/>
      <c r="D5" s="85" t="s">
        <v>95</v>
      </c>
      <c r="E5" s="161"/>
      <c r="F5" s="16" t="s">
        <v>47</v>
      </c>
      <c r="G5" s="18" t="s">
        <v>46</v>
      </c>
      <c r="H5" s="128" t="s">
        <v>99</v>
      </c>
      <c r="I5" s="147" t="s">
        <v>12</v>
      </c>
      <c r="J5" s="161"/>
      <c r="K5" s="159"/>
    </row>
    <row r="6" spans="1:11" ht="45">
      <c r="A6" s="55">
        <v>1</v>
      </c>
      <c r="B6" s="27" t="s">
        <v>16</v>
      </c>
      <c r="C6" s="117" t="s">
        <v>31</v>
      </c>
      <c r="D6" s="56" t="s">
        <v>96</v>
      </c>
      <c r="E6" s="93">
        <v>11500000</v>
      </c>
      <c r="F6" s="97">
        <v>1787450</v>
      </c>
      <c r="G6" s="20" t="s">
        <v>98</v>
      </c>
      <c r="H6" s="124" t="s">
        <v>101</v>
      </c>
      <c r="I6" s="53" t="s">
        <v>36</v>
      </c>
      <c r="J6" s="57">
        <v>78</v>
      </c>
      <c r="K6" s="80" t="s">
        <v>64</v>
      </c>
    </row>
    <row r="7" spans="1:11" ht="27.75" customHeight="1">
      <c r="A7" s="21">
        <v>2</v>
      </c>
      <c r="B7" s="22" t="s">
        <v>17</v>
      </c>
      <c r="C7" s="56" t="s">
        <v>28</v>
      </c>
      <c r="D7" s="56" t="s">
        <v>97</v>
      </c>
      <c r="E7" s="94">
        <v>800000</v>
      </c>
      <c r="F7" s="98">
        <v>163920</v>
      </c>
      <c r="G7" s="118" t="s">
        <v>108</v>
      </c>
      <c r="H7" s="135" t="s">
        <v>101</v>
      </c>
      <c r="I7" s="54" t="s">
        <v>36</v>
      </c>
      <c r="J7" s="25">
        <v>2</v>
      </c>
      <c r="K7" s="81" t="s">
        <v>63</v>
      </c>
    </row>
    <row r="8" spans="1:11" ht="45.75" thickBot="1">
      <c r="A8" s="21">
        <v>3</v>
      </c>
      <c r="B8" s="27" t="s">
        <v>20</v>
      </c>
      <c r="C8" s="56" t="s">
        <v>28</v>
      </c>
      <c r="D8" s="56" t="s">
        <v>97</v>
      </c>
      <c r="E8" s="94">
        <v>26736800</v>
      </c>
      <c r="F8" s="98">
        <v>2925300</v>
      </c>
      <c r="G8" s="24" t="s">
        <v>102</v>
      </c>
      <c r="H8" s="125" t="s">
        <v>100</v>
      </c>
      <c r="I8" s="54" t="s">
        <v>36</v>
      </c>
      <c r="J8" s="25">
        <v>39</v>
      </c>
      <c r="K8" s="129" t="s">
        <v>65</v>
      </c>
    </row>
    <row r="9" spans="1:11" ht="23.25" thickBot="1">
      <c r="A9" s="21">
        <v>4</v>
      </c>
      <c r="B9" s="22" t="s">
        <v>21</v>
      </c>
      <c r="C9" s="25" t="s">
        <v>30</v>
      </c>
      <c r="D9" s="56" t="s">
        <v>97</v>
      </c>
      <c r="E9" s="94">
        <v>1000000</v>
      </c>
      <c r="F9" s="98">
        <v>108180</v>
      </c>
      <c r="G9" s="24" t="s">
        <v>102</v>
      </c>
      <c r="H9" s="125" t="s">
        <v>100</v>
      </c>
      <c r="I9" s="54" t="s">
        <v>36</v>
      </c>
      <c r="J9" s="25">
        <v>4</v>
      </c>
      <c r="K9" s="130" t="s">
        <v>66</v>
      </c>
    </row>
    <row r="10" spans="1:11" ht="22.5">
      <c r="A10" s="21">
        <v>5</v>
      </c>
      <c r="B10" s="27" t="s">
        <v>22</v>
      </c>
      <c r="C10" s="60" t="s">
        <v>28</v>
      </c>
      <c r="D10" s="56" t="s">
        <v>97</v>
      </c>
      <c r="E10" s="94">
        <v>700000</v>
      </c>
      <c r="F10" s="98">
        <v>149300</v>
      </c>
      <c r="G10" s="118" t="s">
        <v>108</v>
      </c>
      <c r="H10" s="126" t="s">
        <v>101</v>
      </c>
      <c r="I10" s="54" t="s">
        <v>36</v>
      </c>
      <c r="J10" s="25">
        <v>2</v>
      </c>
      <c r="K10" s="80" t="s">
        <v>67</v>
      </c>
    </row>
    <row r="11" spans="1:11" ht="12" thickBot="1">
      <c r="A11" s="21"/>
      <c r="B11" s="27"/>
      <c r="C11" s="23"/>
      <c r="D11" s="23"/>
      <c r="E11" s="94"/>
      <c r="F11" s="98"/>
      <c r="G11" s="24"/>
      <c r="H11" s="127"/>
      <c r="I11" s="53"/>
      <c r="J11" s="25"/>
      <c r="K11" s="26"/>
    </row>
    <row r="12" spans="1:11" s="14" customFormat="1" ht="12" thickBot="1">
      <c r="A12" s="34"/>
      <c r="B12" s="35"/>
      <c r="C12" s="36"/>
      <c r="D12" s="116"/>
      <c r="E12" s="96">
        <f>SUM(E6:E11)</f>
        <v>40736800</v>
      </c>
      <c r="F12" s="96">
        <f>SUM(F6:F11)</f>
        <v>5134150</v>
      </c>
      <c r="G12" s="37"/>
      <c r="H12" s="37"/>
      <c r="I12" s="37"/>
      <c r="J12" s="39">
        <f>SUM(J6:J11)</f>
        <v>125</v>
      </c>
      <c r="K12" s="38"/>
    </row>
    <row r="13" spans="1:11" ht="11.25">
      <c r="A13" s="40"/>
      <c r="B13" s="41"/>
      <c r="C13" s="41"/>
      <c r="D13" s="41"/>
      <c r="E13" s="41"/>
      <c r="F13" s="41"/>
      <c r="G13" s="42"/>
      <c r="H13" s="42"/>
      <c r="I13" s="42"/>
      <c r="J13" s="44"/>
      <c r="K13" s="41"/>
    </row>
    <row r="14" spans="1:11" ht="11.25">
      <c r="A14" s="40"/>
      <c r="B14" s="41"/>
      <c r="C14" s="41"/>
      <c r="D14" s="41"/>
      <c r="E14" s="45"/>
      <c r="F14" s="41"/>
      <c r="G14" s="42"/>
      <c r="H14" s="42"/>
      <c r="I14" s="42"/>
      <c r="J14" s="44"/>
      <c r="K14" s="41"/>
    </row>
    <row r="15" ht="11.25" thickBot="1"/>
    <row r="16" spans="2:10" ht="26.25" customHeight="1" thickBot="1">
      <c r="B16" s="168" t="s">
        <v>51</v>
      </c>
      <c r="C16" s="169"/>
      <c r="D16" s="88"/>
      <c r="E16" s="156" t="s">
        <v>57</v>
      </c>
      <c r="F16" s="155" t="s">
        <v>58</v>
      </c>
      <c r="G16" s="82" t="s">
        <v>59</v>
      </c>
      <c r="H16" s="115"/>
      <c r="I16" s="73"/>
      <c r="J16" s="74"/>
    </row>
    <row r="17" spans="2:10" ht="10.5" customHeight="1">
      <c r="B17" s="89" t="s">
        <v>86</v>
      </c>
      <c r="C17" s="90" t="s">
        <v>83</v>
      </c>
      <c r="D17" s="90"/>
      <c r="E17" s="149">
        <v>5219310</v>
      </c>
      <c r="F17" s="149">
        <v>2113060</v>
      </c>
      <c r="G17" s="170" t="s">
        <v>68</v>
      </c>
      <c r="H17" s="119"/>
      <c r="I17" s="73"/>
      <c r="J17" s="74"/>
    </row>
    <row r="18" spans="2:10" ht="21.75">
      <c r="B18" s="109" t="s">
        <v>89</v>
      </c>
      <c r="C18" s="108" t="s">
        <v>83</v>
      </c>
      <c r="D18" s="151"/>
      <c r="E18" s="149">
        <v>50000</v>
      </c>
      <c r="F18" s="149">
        <v>30000</v>
      </c>
      <c r="G18" s="171"/>
      <c r="H18" s="119"/>
      <c r="I18" s="73"/>
      <c r="J18" s="74"/>
    </row>
    <row r="19" spans="2:10" ht="10.5" customHeight="1">
      <c r="B19" s="86" t="s">
        <v>87</v>
      </c>
      <c r="C19" s="87" t="s">
        <v>84</v>
      </c>
      <c r="D19" s="87"/>
      <c r="E19" s="150">
        <v>104982200</v>
      </c>
      <c r="F19" s="150">
        <v>42489130</v>
      </c>
      <c r="G19" s="172"/>
      <c r="H19" s="120"/>
      <c r="I19" s="73"/>
      <c r="J19" s="74"/>
    </row>
    <row r="20" spans="2:10" ht="13.5" customHeight="1">
      <c r="B20" s="86" t="s">
        <v>88</v>
      </c>
      <c r="C20" s="87" t="s">
        <v>85</v>
      </c>
      <c r="D20" s="108"/>
      <c r="E20" s="152">
        <v>5181700</v>
      </c>
      <c r="F20" s="152">
        <v>5181480</v>
      </c>
      <c r="G20" s="83">
        <v>20</v>
      </c>
      <c r="H20" s="121"/>
      <c r="I20" s="73"/>
      <c r="J20" s="74"/>
    </row>
    <row r="21" spans="2:10" ht="11.25" customHeight="1" thickBot="1">
      <c r="B21" s="91" t="s">
        <v>90</v>
      </c>
      <c r="C21" s="92"/>
      <c r="D21" s="92"/>
      <c r="E21" s="153">
        <v>40736800</v>
      </c>
      <c r="F21" s="153">
        <v>5134150</v>
      </c>
      <c r="G21" s="77" t="s">
        <v>60</v>
      </c>
      <c r="H21" s="122"/>
      <c r="I21" s="73"/>
      <c r="J21" s="74"/>
    </row>
    <row r="22" spans="5:10" ht="11.25" thickBot="1">
      <c r="E22" s="69"/>
      <c r="F22" s="148"/>
      <c r="I22" s="73"/>
      <c r="J22" s="74"/>
    </row>
    <row r="23" spans="2:10" ht="13.5" thickBot="1">
      <c r="B23" s="110" t="s">
        <v>52</v>
      </c>
      <c r="C23" s="70"/>
      <c r="D23" s="70"/>
      <c r="E23" s="154">
        <f>SUM(E17:E22)</f>
        <v>156170010</v>
      </c>
      <c r="F23" s="154">
        <f>SUM(F17:F22)</f>
        <v>54947820</v>
      </c>
      <c r="G23" s="78" t="s">
        <v>69</v>
      </c>
      <c r="H23" s="123"/>
      <c r="I23" s="75"/>
      <c r="J23" s="76"/>
    </row>
  </sheetData>
  <mergeCells count="10">
    <mergeCell ref="B16:C16"/>
    <mergeCell ref="G17:G19"/>
    <mergeCell ref="A1:K1"/>
    <mergeCell ref="A4:A5"/>
    <mergeCell ref="B4:B5"/>
    <mergeCell ref="C4:C5"/>
    <mergeCell ref="E4:E5"/>
    <mergeCell ref="F4:I4"/>
    <mergeCell ref="J4:J5"/>
    <mergeCell ref="K4:K5"/>
  </mergeCells>
  <printOptions horizontalCentered="1"/>
  <pageMargins left="0" right="0" top="1" bottom="1" header="0.5" footer="0.5"/>
  <pageSetup horizontalDpi="600" verticalDpi="600" orientation="landscape" scale="75" r:id="rId1"/>
  <ignoredErrors>
    <ignoredError sqref="F17 E20:F20 F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MeiorConsulting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MeliorConsulting</dc:creator>
  <cp:keywords/>
  <dc:description/>
  <cp:lastModifiedBy>banfis</cp:lastModifiedBy>
  <cp:lastPrinted>2004-11-04T11:40:31Z</cp:lastPrinted>
  <dcterms:created xsi:type="dcterms:W3CDTF">2002-10-07T09:02:34Z</dcterms:created>
  <dcterms:modified xsi:type="dcterms:W3CDTF">2004-11-05T10:50:23Z</dcterms:modified>
  <cp:category/>
  <cp:version/>
  <cp:contentType/>
  <cp:contentStatus/>
</cp:coreProperties>
</file>