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completo" sheetId="1" r:id="rId1"/>
  </sheets>
  <definedNames>
    <definedName name="_xlnm.Print_Area" localSheetId="0">'completo'!$A$1:$M$19</definedName>
  </definedNames>
  <calcPr fullCalcOnLoad="1"/>
</workbook>
</file>

<file path=xl/comments1.xml><?xml version="1.0" encoding="utf-8"?>
<comments xmlns="http://schemas.openxmlformats.org/spreadsheetml/2006/main">
  <authors>
    <author>MINISTEROTRASPORTI</author>
  </authors>
  <commentList>
    <comment ref="C8" authorId="0">
      <text>
        <r>
          <rPr>
            <b/>
            <sz val="8"/>
            <rFont val="Tahoma"/>
            <family val="0"/>
          </rPr>
          <t>MINISTEROTRASPORTI:</t>
        </r>
        <r>
          <rPr>
            <sz val="8"/>
            <rFont val="Tahoma"/>
            <family val="0"/>
          </rPr>
          <t xml:space="preserve">
via milo, utilizzato per costi/tempi
</t>
        </r>
      </text>
    </comment>
  </commentList>
</comments>
</file>

<file path=xl/sharedStrings.xml><?xml version="1.0" encoding="utf-8"?>
<sst xmlns="http://schemas.openxmlformats.org/spreadsheetml/2006/main" count="47" uniqueCount="34">
  <si>
    <t>VAN</t>
  </si>
  <si>
    <t>Analisi costi benefici</t>
  </si>
  <si>
    <t>Costi progettazione</t>
  </si>
  <si>
    <t>San Gavino – Sassari/Olbia</t>
  </si>
  <si>
    <t>Roma – Pescara</t>
  </si>
  <si>
    <t>Venafro – Termoli</t>
  </si>
  <si>
    <t>Battipaglia – Potenza – Metaponto</t>
  </si>
  <si>
    <t xml:space="preserve"> Palermo – Trapani</t>
  </si>
  <si>
    <t>Siracusa – Ragusa – Gela</t>
  </si>
  <si>
    <t>TOTALE</t>
  </si>
  <si>
    <t>(valori in milioni di €)</t>
  </si>
  <si>
    <r>
      <t xml:space="preserve">MOL        </t>
    </r>
    <r>
      <rPr>
        <sz val="7"/>
        <rFont val="Arial"/>
        <family val="2"/>
      </rPr>
      <t>(mln €/anno)</t>
    </r>
  </si>
  <si>
    <t xml:space="preserve"> </t>
  </si>
  <si>
    <t>LINEA</t>
  </si>
  <si>
    <t>Analisi econ. finanziaria</t>
  </si>
  <si>
    <t>Km</t>
  </si>
  <si>
    <t>Costo/Km</t>
  </si>
  <si>
    <t>Taranto - Sibari - S. Lucido</t>
  </si>
  <si>
    <t>n.d.</t>
  </si>
  <si>
    <t>Interventi sulla tratta Punta Raisi-Cinisi (la stazione aeroportuale di Punta Raisi viene resa passante), rettifiche di tracciato sino ad Alcamo diramazione, con la realizzazione di un viadotto e nuove gallerie. Tra Alcamo  e Trapani, via Castelvetrano, si prevedono la soppressione di P.L. e puntuali interventi di rettifica e varianti in sede. Tra Alcamo e Trapani, via Milo, rettifiche e nuova galleria (nella tratta Segesta-Trapani).</t>
  </si>
  <si>
    <t>Interventi di miglioramento del trasporto nelle tratte in prossimità dei maggiori centri, con varianti di tracciato tra Siracusa e S. Paolo di Noto, la trasformazione della Genisi-Ragusa in ferrovia metropolitana e la realizzazione del collegamento con il porto di Pozzallo.</t>
  </si>
  <si>
    <t xml:space="preserve">Velocizzazione della linea per il potenziamento del trasporto regionale ed interregionale attraverso la realizzazione di varianti, molte delle quali fuori sede,  che comporteranno una significativa riduzione del tracciato e che interessano le tratte Roma - Sulmona, Sulmona - Chieti e Chieti - Pescara. </t>
  </si>
  <si>
    <t>P. Prel.</t>
  </si>
  <si>
    <t>Descrizione sintetica degli interventi</t>
  </si>
  <si>
    <r>
      <t>Costo</t>
    </r>
    <r>
      <rPr>
        <sz val="8"/>
        <rFont val="Arial"/>
        <family val="2"/>
      </rPr>
      <t xml:space="preserve"> (stima)</t>
    </r>
  </si>
  <si>
    <r>
      <t>TIR</t>
    </r>
    <r>
      <rPr>
        <sz val="8"/>
        <rFont val="Arial"/>
        <family val="2"/>
      </rPr>
      <t xml:space="preserve"> (%)</t>
    </r>
  </si>
  <si>
    <r>
      <t xml:space="preserve">P. Def.   </t>
    </r>
    <r>
      <rPr>
        <sz val="8"/>
        <rFont val="Arial"/>
        <family val="2"/>
      </rPr>
      <t>(stima)</t>
    </r>
  </si>
  <si>
    <r>
      <t xml:space="preserve">PP+PD </t>
    </r>
    <r>
      <rPr>
        <sz val="8"/>
        <rFont val="Arial"/>
        <family val="2"/>
      </rPr>
      <t>(stima)</t>
    </r>
  </si>
  <si>
    <t xml:space="preserve">   PPI 2004: STUDI DI FATTIBILITA’ DEL. CIPE n. 85/2002                                              </t>
  </si>
  <si>
    <t>Raddoppio della tratta Taranto-Metaponto, realizzazione della bretella ferroviaria di bypass della stazione di Taranto, varianti tra Metaponto e Sibari (con il superamento della zona in frana in prossimità di Roseto),  rettifiche in sede nella tratta tra Sibari e S. Lucido, con incremento del raggio minimo in curva. Con gli interventi proposti la linea è resa omogenea agli standard funzionali della direttrice adriatica ed idonea ad assorbire il traffico merci proveniente dai grandi porti di Gioia Tauro e Taranto.</t>
  </si>
  <si>
    <t>Potenziamento tecnologico ed infrastrutturale, modifiche di apparati di stazione, interventi di adeguamento della sagoma delle gallerie e soppressione di passaggi a livello.</t>
  </si>
  <si>
    <t>Interventi di rettifica in sede sulle tratte Battipaglia-Romagnano e Tito-Potenza; aumento del raggio di curvatura, varianti e gallerie sulla Potenza-Albano; variante di tracciato in corrispondenza dell'area in frana tra Albano e Calciano; rettifiche sulla tratta Calciano-Metaponto e realizzazione di un raccordo per il collegamento diretto dei treni provenienti da Potenza verso la costruenda linea Ferrandina-Matera (lunetta di Ferrandina).</t>
  </si>
  <si>
    <t>Varianti in sede e fuori sede tra S.Gavino e Sassari/Olbia. Sono previsti i bypass di Bauladu e Abbasanta, varianti in corrispondenza di Macomer e nelle tratte Bonorva-Torralba, Monti-Olbia, Ardara-Ploaghe e Campomela-Sassari.</t>
  </si>
  <si>
    <t xml:space="preserve">VAN - valore attuale netto; TIR - tasso interno di rendimento; MOL - margine operativo lordo; P. Prel. o PP - progetto preliminare; P.Def. o PD - Progetto definitivo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</si>
</sst>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3">
    <font>
      <sz val="10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/>
    </xf>
    <xf numFmtId="0" fontId="6" fillId="0" borderId="3" xfId="0" applyFont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0" fillId="0" borderId="7" xfId="0" applyBorder="1" applyAlignment="1">
      <alignment horizontal="justify"/>
    </xf>
    <xf numFmtId="0" fontId="0" fillId="0" borderId="0" xfId="0" applyAlignment="1">
      <alignment horizont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" borderId="3" xfId="0" applyFont="1" applyFill="1" applyBorder="1" applyAlignment="1">
      <alignment horizontal="justify" vertical="center"/>
    </xf>
    <xf numFmtId="0" fontId="5" fillId="0" borderId="8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90" zoomScaleNormal="90" zoomScaleSheetLayoutView="100" workbookViewId="0" topLeftCell="A1">
      <selection activeCell="N21" sqref="N21"/>
    </sheetView>
  </sheetViews>
  <sheetFormatPr defaultColWidth="9.140625" defaultRowHeight="12.75"/>
  <cols>
    <col min="1" max="1" width="3.140625" style="3" customWidth="1"/>
    <col min="2" max="2" width="21.8515625" style="0" customWidth="1"/>
    <col min="3" max="3" width="5.28125" style="0" hidden="1" customWidth="1"/>
    <col min="4" max="4" width="6.28125" style="0" customWidth="1"/>
    <col min="5" max="5" width="8.57421875" style="0" hidden="1" customWidth="1"/>
    <col min="6" max="6" width="6.421875" style="0" customWidth="1"/>
    <col min="7" max="7" width="6.140625" style="0" customWidth="1"/>
    <col min="8" max="8" width="6.421875" style="0" customWidth="1"/>
    <col min="9" max="9" width="8.140625" style="0" customWidth="1"/>
    <col min="10" max="11" width="6.28125" style="0" customWidth="1"/>
    <col min="12" max="12" width="7.140625" style="0" customWidth="1"/>
    <col min="13" max="13" width="70.28125" style="46" customWidth="1"/>
  </cols>
  <sheetData>
    <row r="1" spans="1:13" ht="12.75">
      <c r="A1" s="26"/>
      <c r="B1" s="50" t="s">
        <v>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41" t="s">
        <v>10</v>
      </c>
    </row>
    <row r="2" spans="1:17" ht="22.5" customHeight="1">
      <c r="A2" s="55" t="s">
        <v>12</v>
      </c>
      <c r="B2" s="56"/>
      <c r="C2" s="56"/>
      <c r="D2" s="56"/>
      <c r="E2" s="28"/>
      <c r="F2" s="52" t="s">
        <v>1</v>
      </c>
      <c r="G2" s="53"/>
      <c r="H2" s="52" t="s">
        <v>14</v>
      </c>
      <c r="I2" s="53"/>
      <c r="J2" s="52" t="s">
        <v>2</v>
      </c>
      <c r="K2" s="54"/>
      <c r="L2" s="54"/>
      <c r="M2" s="49" t="s">
        <v>23</v>
      </c>
      <c r="N2" s="8"/>
      <c r="O2" s="8"/>
      <c r="P2" s="8"/>
      <c r="Q2" s="8"/>
    </row>
    <row r="3" spans="1:17" ht="35.25" customHeight="1">
      <c r="A3" s="26"/>
      <c r="B3" s="39" t="s">
        <v>13</v>
      </c>
      <c r="C3" s="40" t="s">
        <v>15</v>
      </c>
      <c r="D3" s="35" t="s">
        <v>24</v>
      </c>
      <c r="E3" s="29" t="s">
        <v>16</v>
      </c>
      <c r="F3" s="36" t="s">
        <v>0</v>
      </c>
      <c r="G3" s="36" t="s">
        <v>25</v>
      </c>
      <c r="H3" s="36" t="s">
        <v>0</v>
      </c>
      <c r="I3" s="37" t="s">
        <v>11</v>
      </c>
      <c r="J3" s="37" t="s">
        <v>22</v>
      </c>
      <c r="K3" s="37" t="s">
        <v>26</v>
      </c>
      <c r="L3" s="38" t="s">
        <v>27</v>
      </c>
      <c r="M3" s="49"/>
      <c r="N3" s="8"/>
      <c r="O3" s="8"/>
      <c r="P3" s="8"/>
      <c r="Q3" s="8"/>
    </row>
    <row r="4" spans="1:17" ht="84" customHeight="1">
      <c r="A4" s="12">
        <v>1</v>
      </c>
      <c r="B4" s="24" t="s">
        <v>17</v>
      </c>
      <c r="C4" s="15">
        <v>200</v>
      </c>
      <c r="D4" s="16">
        <v>792</v>
      </c>
      <c r="E4" s="17">
        <f>+D4/C4</f>
        <v>3.96</v>
      </c>
      <c r="F4" s="16">
        <v>62</v>
      </c>
      <c r="G4" s="16">
        <v>5.8</v>
      </c>
      <c r="H4" s="16">
        <v>-525</v>
      </c>
      <c r="I4" s="16">
        <v>1.5</v>
      </c>
      <c r="J4" s="17">
        <f>D4*0.004</f>
        <v>3.168</v>
      </c>
      <c r="K4" s="17">
        <f>D4*0.024</f>
        <v>19.008</v>
      </c>
      <c r="L4" s="18">
        <f>SUM(J4:K4)</f>
        <v>22.176</v>
      </c>
      <c r="M4" s="42" t="s">
        <v>29</v>
      </c>
      <c r="N4" s="8"/>
      <c r="O4" s="8"/>
      <c r="P4" s="8"/>
      <c r="Q4" s="8"/>
    </row>
    <row r="5" spans="1:17" s="11" customFormat="1" ht="6" customHeight="1">
      <c r="A5" s="27"/>
      <c r="B5" s="25"/>
      <c r="C5" s="19"/>
      <c r="D5" s="20"/>
      <c r="E5" s="21"/>
      <c r="F5" s="20"/>
      <c r="G5" s="20"/>
      <c r="H5" s="20"/>
      <c r="I5" s="20"/>
      <c r="J5" s="21"/>
      <c r="K5" s="21"/>
      <c r="L5" s="22"/>
      <c r="M5" s="43"/>
      <c r="N5" s="10"/>
      <c r="O5" s="10"/>
      <c r="P5" s="10"/>
      <c r="Q5" s="10"/>
    </row>
    <row r="6" spans="1:17" s="11" customFormat="1" ht="39" customHeight="1">
      <c r="A6" s="12">
        <v>2</v>
      </c>
      <c r="B6" s="24" t="s">
        <v>5</v>
      </c>
      <c r="C6" s="15">
        <v>170</v>
      </c>
      <c r="D6" s="16">
        <v>50</v>
      </c>
      <c r="E6" s="17">
        <f>+D6/C6</f>
        <v>0.29411764705882354</v>
      </c>
      <c r="F6" s="16" t="s">
        <v>18</v>
      </c>
      <c r="G6" s="16" t="s">
        <v>18</v>
      </c>
      <c r="H6" s="16" t="s">
        <v>18</v>
      </c>
      <c r="I6" s="16" t="s">
        <v>18</v>
      </c>
      <c r="J6" s="17">
        <f>D6*0.004</f>
        <v>0.2</v>
      </c>
      <c r="K6" s="17">
        <f>D6*0.024</f>
        <v>1.2</v>
      </c>
      <c r="L6" s="18">
        <f>SUM(J6:K6)</f>
        <v>1.4</v>
      </c>
      <c r="M6" s="42" t="s">
        <v>30</v>
      </c>
      <c r="N6" s="10"/>
      <c r="O6" s="10"/>
      <c r="P6" s="10"/>
      <c r="Q6" s="10"/>
    </row>
    <row r="7" spans="1:17" s="11" customFormat="1" ht="6" customHeight="1">
      <c r="A7" s="27"/>
      <c r="B7" s="25"/>
      <c r="C7" s="19"/>
      <c r="D7" s="20"/>
      <c r="E7" s="21"/>
      <c r="F7" s="20"/>
      <c r="G7" s="20"/>
      <c r="H7" s="20"/>
      <c r="I7" s="20"/>
      <c r="J7" s="21"/>
      <c r="K7" s="21"/>
      <c r="L7" s="22" t="s">
        <v>12</v>
      </c>
      <c r="M7" s="43"/>
      <c r="N7" s="10"/>
      <c r="O7" s="10"/>
      <c r="P7" s="10"/>
      <c r="Q7" s="10"/>
    </row>
    <row r="8" spans="1:17" s="11" customFormat="1" ht="69.75" customHeight="1">
      <c r="A8" s="12">
        <v>3</v>
      </c>
      <c r="B8" s="24" t="s">
        <v>7</v>
      </c>
      <c r="C8" s="15">
        <v>163</v>
      </c>
      <c r="D8" s="16">
        <v>432</v>
      </c>
      <c r="E8" s="17">
        <f>+D8/C8</f>
        <v>2.6503067484662575</v>
      </c>
      <c r="F8" s="16" t="s">
        <v>18</v>
      </c>
      <c r="G8" s="16" t="s">
        <v>18</v>
      </c>
      <c r="H8" s="16" t="s">
        <v>18</v>
      </c>
      <c r="I8" s="16" t="s">
        <v>18</v>
      </c>
      <c r="J8" s="17">
        <f>D8*0.004</f>
        <v>1.728</v>
      </c>
      <c r="K8" s="17">
        <f>D8*0.024</f>
        <v>10.368</v>
      </c>
      <c r="L8" s="18">
        <f>SUM(J8:K8)</f>
        <v>12.096</v>
      </c>
      <c r="M8" s="42" t="s">
        <v>19</v>
      </c>
      <c r="N8" s="10"/>
      <c r="O8" s="10"/>
      <c r="P8" s="10"/>
      <c r="Q8" s="10"/>
    </row>
    <row r="9" spans="1:17" s="11" customFormat="1" ht="6" customHeight="1">
      <c r="A9" s="27"/>
      <c r="B9" s="25"/>
      <c r="C9" s="23"/>
      <c r="D9" s="20"/>
      <c r="E9" s="21"/>
      <c r="F9" s="20"/>
      <c r="G9" s="20"/>
      <c r="H9" s="20"/>
      <c r="I9" s="20"/>
      <c r="J9" s="21"/>
      <c r="K9" s="21"/>
      <c r="L9" s="22"/>
      <c r="M9" s="43"/>
      <c r="N9" s="10"/>
      <c r="O9" s="10"/>
      <c r="P9" s="10"/>
      <c r="Q9" s="10"/>
    </row>
    <row r="10" spans="1:13" s="11" customFormat="1" ht="46.5" customHeight="1">
      <c r="A10" s="12">
        <v>4</v>
      </c>
      <c r="B10" s="24" t="s">
        <v>8</v>
      </c>
      <c r="C10" s="15">
        <v>181</v>
      </c>
      <c r="D10" s="16">
        <v>183</v>
      </c>
      <c r="E10" s="17">
        <f>+D10/C10</f>
        <v>1.011049723756906</v>
      </c>
      <c r="F10" s="16">
        <v>11</v>
      </c>
      <c r="G10" s="16">
        <v>5.7</v>
      </c>
      <c r="H10" s="16">
        <v>-129</v>
      </c>
      <c r="I10" s="16">
        <v>0.27</v>
      </c>
      <c r="J10" s="17">
        <f>D10*0.004</f>
        <v>0.732</v>
      </c>
      <c r="K10" s="17">
        <f>D10*0.024</f>
        <v>4.392</v>
      </c>
      <c r="L10" s="18">
        <f>SUM(J10:K10)</f>
        <v>5.1240000000000006</v>
      </c>
      <c r="M10" s="42" t="s">
        <v>20</v>
      </c>
    </row>
    <row r="11" spans="1:13" s="11" customFormat="1" ht="6" customHeight="1">
      <c r="A11" s="27"/>
      <c r="B11" s="25"/>
      <c r="C11" s="19"/>
      <c r="D11" s="20"/>
      <c r="E11" s="21"/>
      <c r="F11" s="20"/>
      <c r="G11" s="20"/>
      <c r="H11" s="20"/>
      <c r="I11" s="20"/>
      <c r="J11" s="21"/>
      <c r="K11" s="21"/>
      <c r="L11" s="22"/>
      <c r="M11" s="43"/>
    </row>
    <row r="12" spans="1:13" s="11" customFormat="1" ht="45.75" customHeight="1">
      <c r="A12" s="12">
        <v>5</v>
      </c>
      <c r="B12" s="24" t="s">
        <v>4</v>
      </c>
      <c r="C12" s="15">
        <v>240</v>
      </c>
      <c r="D12" s="16">
        <v>1184</v>
      </c>
      <c r="E12" s="17">
        <v>4.93</v>
      </c>
      <c r="F12" s="16">
        <v>242</v>
      </c>
      <c r="G12" s="16">
        <v>7.1</v>
      </c>
      <c r="H12" s="16">
        <v>-783</v>
      </c>
      <c r="I12" s="16">
        <v>2.4</v>
      </c>
      <c r="J12" s="17">
        <f>D12*0.004</f>
        <v>4.736</v>
      </c>
      <c r="K12" s="17">
        <f>D12*0.024</f>
        <v>28.416</v>
      </c>
      <c r="L12" s="18">
        <f>SUM(J12:K12)</f>
        <v>33.152</v>
      </c>
      <c r="M12" s="42" t="s">
        <v>21</v>
      </c>
    </row>
    <row r="13" spans="1:13" s="11" customFormat="1" ht="6" customHeight="1">
      <c r="A13" s="27"/>
      <c r="B13" s="25"/>
      <c r="C13" s="19"/>
      <c r="D13" s="20"/>
      <c r="E13" s="21"/>
      <c r="F13" s="20"/>
      <c r="G13" s="20"/>
      <c r="H13" s="20"/>
      <c r="I13" s="20"/>
      <c r="J13" s="21"/>
      <c r="K13" s="21"/>
      <c r="L13" s="22"/>
      <c r="M13" s="43"/>
    </row>
    <row r="14" spans="1:13" s="11" customFormat="1" ht="73.5" customHeight="1">
      <c r="A14" s="12">
        <v>6</v>
      </c>
      <c r="B14" s="24" t="s">
        <v>6</v>
      </c>
      <c r="C14" s="15">
        <v>199</v>
      </c>
      <c r="D14" s="16">
        <v>865</v>
      </c>
      <c r="E14" s="17">
        <f>+D14/C14</f>
        <v>4.346733668341709</v>
      </c>
      <c r="F14" s="16" t="s">
        <v>18</v>
      </c>
      <c r="G14" s="16" t="s">
        <v>18</v>
      </c>
      <c r="H14" s="16" t="s">
        <v>18</v>
      </c>
      <c r="I14" s="16" t="s">
        <v>18</v>
      </c>
      <c r="J14" s="17">
        <f>D14*0.004</f>
        <v>3.46</v>
      </c>
      <c r="K14" s="17">
        <f>D14*0.024</f>
        <v>20.76</v>
      </c>
      <c r="L14" s="18">
        <f>SUM(J14:K14)</f>
        <v>24.220000000000002</v>
      </c>
      <c r="M14" s="42" t="s">
        <v>31</v>
      </c>
    </row>
    <row r="15" spans="1:13" s="11" customFormat="1" ht="6" customHeight="1">
      <c r="A15" s="27"/>
      <c r="B15" s="4"/>
      <c r="C15" s="19"/>
      <c r="D15" s="20"/>
      <c r="E15" s="21"/>
      <c r="F15" s="20"/>
      <c r="G15" s="20"/>
      <c r="H15" s="20"/>
      <c r="I15" s="20"/>
      <c r="J15" s="21"/>
      <c r="K15" s="21"/>
      <c r="L15" s="22"/>
      <c r="M15" s="43"/>
    </row>
    <row r="16" spans="1:13" s="11" customFormat="1" ht="42.75" customHeight="1">
      <c r="A16" s="12">
        <v>7</v>
      </c>
      <c r="B16" s="24" t="s">
        <v>3</v>
      </c>
      <c r="C16" s="15">
        <v>280</v>
      </c>
      <c r="D16" s="16">
        <v>550</v>
      </c>
      <c r="E16" s="17">
        <f>+D16/C16</f>
        <v>1.9642857142857142</v>
      </c>
      <c r="F16" s="16">
        <v>867</v>
      </c>
      <c r="G16" s="16">
        <v>26.8</v>
      </c>
      <c r="H16" s="16">
        <v>-170</v>
      </c>
      <c r="I16" s="16">
        <v>2.8</v>
      </c>
      <c r="J16" s="17">
        <f>D16*0.004</f>
        <v>2.2</v>
      </c>
      <c r="K16" s="17">
        <f>D16*0.024</f>
        <v>13.200000000000001</v>
      </c>
      <c r="L16" s="18">
        <f>SUM(J16:K16)</f>
        <v>15.400000000000002</v>
      </c>
      <c r="M16" s="42" t="s">
        <v>32</v>
      </c>
    </row>
    <row r="17" spans="1:13" s="11" customFormat="1" ht="6" customHeight="1">
      <c r="A17" s="13"/>
      <c r="B17" s="7"/>
      <c r="C17" s="5"/>
      <c r="D17" s="5"/>
      <c r="E17" s="6"/>
      <c r="F17" s="5"/>
      <c r="G17" s="5"/>
      <c r="H17" s="5"/>
      <c r="I17" s="5"/>
      <c r="J17" s="6"/>
      <c r="K17" s="6"/>
      <c r="L17" s="14"/>
      <c r="M17" s="44"/>
    </row>
    <row r="18" spans="1:13" ht="16.5" customHeight="1">
      <c r="A18" s="26"/>
      <c r="B18" s="30" t="s">
        <v>9</v>
      </c>
      <c r="C18" s="31"/>
      <c r="D18" s="32">
        <f>SUM(D4:D16)</f>
        <v>4056</v>
      </c>
      <c r="E18" s="33"/>
      <c r="F18" s="32"/>
      <c r="G18" s="32"/>
      <c r="H18" s="32"/>
      <c r="I18" s="32"/>
      <c r="J18" s="33">
        <f>SUM(J4:J16)</f>
        <v>16.224</v>
      </c>
      <c r="K18" s="33">
        <f>SUM(K4:K16)</f>
        <v>97.34400000000001</v>
      </c>
      <c r="L18" s="34">
        <f>SUM(L4:L16)</f>
        <v>113.56800000000001</v>
      </c>
      <c r="M18" s="45"/>
    </row>
    <row r="19" spans="2:13" ht="12.75">
      <c r="B19" s="47" t="s">
        <v>33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3:11" ht="12.75">
      <c r="C20" s="1"/>
      <c r="E20" s="2"/>
      <c r="K20" s="9"/>
    </row>
    <row r="21" spans="3:5" ht="12.75">
      <c r="C21" s="1"/>
      <c r="E21" s="2"/>
    </row>
    <row r="22" spans="3:5" ht="12.75">
      <c r="C22" s="1"/>
      <c r="E22" s="2"/>
    </row>
  </sheetData>
  <mergeCells count="7">
    <mergeCell ref="B19:M19"/>
    <mergeCell ref="M2:M3"/>
    <mergeCell ref="B1:L1"/>
    <mergeCell ref="F2:G2"/>
    <mergeCell ref="H2:I2"/>
    <mergeCell ref="J2:L2"/>
    <mergeCell ref="A2:D2"/>
  </mergeCells>
  <printOptions horizontalCentered="1"/>
  <pageMargins left="0.1968503937007874" right="0.1968503937007874" top="0.4724409448818898" bottom="0.1968503937007874" header="0.2755905511811024" footer="0.1968503937007874"/>
  <pageSetup horizontalDpi="300" verticalDpi="300" orientation="landscape" paperSize="9" scale="95" r:id="rId3"/>
  <headerFooter alignWithMargins="0">
    <oddHeader>&amp;R&amp;"Arial,Grassetto"ALLEGATO</oddHeader>
    <oddFooter>&amp;L&amp;8&amp;F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infrastr e trasp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SdF</dc:title>
  <dc:subject/>
  <dc:creator>NAVONE Ing.Pier Luigi</dc:creator>
  <cp:keywords/>
  <dc:description/>
  <cp:lastModifiedBy>banfis</cp:lastModifiedBy>
  <cp:lastPrinted>2005-03-08T14:37:15Z</cp:lastPrinted>
  <dcterms:created xsi:type="dcterms:W3CDTF">2004-07-27T10:45:01Z</dcterms:created>
  <dcterms:modified xsi:type="dcterms:W3CDTF">2005-03-08T14:40:07Z</dcterms:modified>
  <cp:category/>
  <cp:version/>
  <cp:contentType/>
  <cp:contentStatus/>
</cp:coreProperties>
</file>