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5010" activeTab="0"/>
  </bookViews>
  <sheets>
    <sheet name="6,33" sheetId="1" r:id="rId1"/>
  </sheets>
  <definedNames>
    <definedName name="_xlnm.Print_Area" localSheetId="0">'6,33'!$A$1:$AC$42</definedName>
  </definedNames>
  <calcPr fullCalcOnLoad="1"/>
</workbook>
</file>

<file path=xl/sharedStrings.xml><?xml version="1.0" encoding="utf-8"?>
<sst xmlns="http://schemas.openxmlformats.org/spreadsheetml/2006/main" count="95" uniqueCount="59">
  <si>
    <t>ALFONSO SELLITTO SPA</t>
  </si>
  <si>
    <t xml:space="preserve">FEGER DI GERARDO FERRAIOLI SPA </t>
  </si>
  <si>
    <t xml:space="preserve">I SAPORI DEL SOLE SRL </t>
  </si>
  <si>
    <t>ALFANO F.LLI SRL</t>
  </si>
  <si>
    <t>GIUSTIZIA E LIBERTÀ S.C.A R.L.</t>
  </si>
  <si>
    <t>DAVIA SRL</t>
  </si>
  <si>
    <t>CARMINE TAGLIAMONTE &amp; C. SRL</t>
  </si>
  <si>
    <t>SALVATI MARIO &amp; C. SPA</t>
  </si>
  <si>
    <t>VINCENZO E ANTONIO PANCRAZIO SPA</t>
  </si>
  <si>
    <t>CONDITALIA SRL</t>
  </si>
  <si>
    <t>LODATO GENNARO &amp; C. SPA</t>
  </si>
  <si>
    <t>GALILEO SRL</t>
  </si>
  <si>
    <t>NEW SERVICE SRL</t>
  </si>
  <si>
    <t>ECOLAB SERVICE SAS</t>
  </si>
  <si>
    <t>GESA SRL</t>
  </si>
  <si>
    <t>AT &amp; G CONSULENTI ASSOCIATI SRL</t>
  </si>
  <si>
    <t>SINTESI SRL</t>
  </si>
  <si>
    <t>DELTA INOX SRL</t>
  </si>
  <si>
    <t>TECNOLAT SRL</t>
  </si>
  <si>
    <t>JUMBO ENGINEERING SRL</t>
  </si>
  <si>
    <t>LA TECNOMECCANICA SNC</t>
  </si>
  <si>
    <t>AGROMECCANICA DI PETROSINO ANDREA SAS</t>
  </si>
  <si>
    <t>TEA SRL</t>
  </si>
  <si>
    <t>DENOMINAZIONE</t>
  </si>
  <si>
    <t>Investimenti</t>
  </si>
  <si>
    <t>Agevolazioni</t>
  </si>
  <si>
    <t>Oneri Stato</t>
  </si>
  <si>
    <t>Oneri Regione</t>
  </si>
  <si>
    <t>%</t>
  </si>
  <si>
    <t>Occupazione</t>
  </si>
  <si>
    <t>milioni di lire</t>
  </si>
  <si>
    <t>T O T A L E</t>
  </si>
  <si>
    <t>A G R O F U T U R O</t>
  </si>
  <si>
    <t>ACM PACKING SAS</t>
  </si>
  <si>
    <t>CID CENTRO ITALIANO DISTRIBUZIONE S.R.L.</t>
  </si>
  <si>
    <t>DEFIAP   SRL.</t>
  </si>
  <si>
    <t>DI MAURO OFFICINE GRAFICHE SPA</t>
  </si>
  <si>
    <t>FLEX SUD SRL</t>
  </si>
  <si>
    <t>FRATELLI  ACCONCIA  SRL</t>
  </si>
  <si>
    <t>G T R  CARNI S.R.L.</t>
  </si>
  <si>
    <t>IDRIA   SRL</t>
  </si>
  <si>
    <t>MEDEA  SPA.</t>
  </si>
  <si>
    <t xml:space="preserve">PAGERO S.R.L. </t>
  </si>
  <si>
    <t>ROCA S.R.L.</t>
  </si>
  <si>
    <t>SALUMI SORRENTINO S.R.L.</t>
  </si>
  <si>
    <t>SAN GIORGIO S.R.L.</t>
  </si>
  <si>
    <t>TECNOCAP SRL.</t>
  </si>
  <si>
    <t>IMPRESA</t>
  </si>
  <si>
    <t>INVESTIMENTI       migliaia di euro</t>
  </si>
  <si>
    <t>ONERE FINANZA PUBBLICA                                    migliaia di euro</t>
  </si>
  <si>
    <t>OCCUPAZIONE</t>
  </si>
  <si>
    <t>% SULL'AGEVOLAZIONE MASSIMA CONCEDIBILE (35% ESN+15%ESL)</t>
  </si>
  <si>
    <t>Tabella n. 1</t>
  </si>
  <si>
    <t>GIORDANO ASSOCIATI SRL (già AT &amp; G Consulenti Associati Srl)</t>
  </si>
  <si>
    <t>ECOLAB SERVICE SRL</t>
  </si>
  <si>
    <t>AMP DI ANTONIO SALVATOI &amp; C. (già GTC Carni Srl)</t>
  </si>
  <si>
    <t>LA TECNOMECCANICA DI ESPOSITO GIUSEPPE &amp; C. SNC</t>
  </si>
  <si>
    <t>MEDEA - METALLI DECORATI AFFINI -  SPA.</t>
  </si>
  <si>
    <t>CONTRATTO DI PROGRAMMA AGROFUTURO S.C.A R.L. - I° AGGIORNAMENTO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</si>
</sst>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_-;\-* #,##0.000_-;_-* &quot;-&quot;???_-;_-@_-"/>
    <numFmt numFmtId="175" formatCode="_-* #,##0.00_-;\-* #,##0.00_-;_-* &quot;-&quot;???_-;_-@_-"/>
  </numFmts>
  <fonts count="6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6" applyNumberFormat="1" applyFont="1" applyAlignment="1">
      <alignment/>
    </xf>
    <xf numFmtId="41" fontId="1" fillId="0" borderId="0" xfId="16" applyFont="1" applyAlignment="1">
      <alignment/>
    </xf>
    <xf numFmtId="172" fontId="1" fillId="0" borderId="0" xfId="16" applyNumberFormat="1" applyFont="1" applyAlignment="1">
      <alignment/>
    </xf>
    <xf numFmtId="175" fontId="1" fillId="0" borderId="0" xfId="0" applyNumberFormat="1" applyFont="1" applyAlignment="1">
      <alignment/>
    </xf>
    <xf numFmtId="41" fontId="1" fillId="0" borderId="1" xfId="16" applyFont="1" applyBorder="1" applyAlignment="1">
      <alignment/>
    </xf>
    <xf numFmtId="41" fontId="1" fillId="0" borderId="2" xfId="16" applyFont="1" applyBorder="1" applyAlignment="1">
      <alignment/>
    </xf>
    <xf numFmtId="41" fontId="1" fillId="0" borderId="3" xfId="16" applyFont="1" applyBorder="1" applyAlignment="1">
      <alignment/>
    </xf>
    <xf numFmtId="41" fontId="2" fillId="0" borderId="1" xfId="16" applyFont="1" applyBorder="1" applyAlignment="1">
      <alignment/>
    </xf>
    <xf numFmtId="41" fontId="1" fillId="0" borderId="4" xfId="16" applyFont="1" applyBorder="1" applyAlignment="1">
      <alignment/>
    </xf>
    <xf numFmtId="41" fontId="1" fillId="0" borderId="5" xfId="16" applyFont="1" applyBorder="1" applyAlignment="1">
      <alignment/>
    </xf>
    <xf numFmtId="41" fontId="1" fillId="0" borderId="6" xfId="16" applyFont="1" applyBorder="1" applyAlignment="1">
      <alignment/>
    </xf>
    <xf numFmtId="41" fontId="1" fillId="0" borderId="7" xfId="16" applyFont="1" applyBorder="1" applyAlignment="1">
      <alignment/>
    </xf>
    <xf numFmtId="172" fontId="1" fillId="0" borderId="4" xfId="16" applyNumberFormat="1" applyFont="1" applyBorder="1" applyAlignment="1">
      <alignment/>
    </xf>
    <xf numFmtId="172" fontId="1" fillId="0" borderId="6" xfId="16" applyNumberFormat="1" applyFont="1" applyBorder="1" applyAlignment="1">
      <alignment/>
    </xf>
    <xf numFmtId="0" fontId="2" fillId="0" borderId="0" xfId="0" applyFont="1" applyAlignment="1">
      <alignment/>
    </xf>
    <xf numFmtId="41" fontId="2" fillId="0" borderId="8" xfId="16" applyFont="1" applyBorder="1" applyAlignment="1">
      <alignment/>
    </xf>
    <xf numFmtId="41" fontId="2" fillId="0" borderId="9" xfId="16" applyFont="1" applyBorder="1" applyAlignment="1">
      <alignment/>
    </xf>
    <xf numFmtId="41" fontId="2" fillId="1" borderId="8" xfId="16" applyFont="1" applyFill="1" applyBorder="1" applyAlignment="1">
      <alignment/>
    </xf>
    <xf numFmtId="41" fontId="2" fillId="1" borderId="9" xfId="16" applyFont="1" applyFill="1" applyBorder="1" applyAlignment="1">
      <alignment/>
    </xf>
    <xf numFmtId="171" fontId="2" fillId="0" borderId="8" xfId="16" applyNumberFormat="1" applyFont="1" applyBorder="1" applyAlignment="1">
      <alignment/>
    </xf>
    <xf numFmtId="172" fontId="2" fillId="0" borderId="8" xfId="16" applyNumberFormat="1" applyFont="1" applyBorder="1" applyAlignment="1">
      <alignment/>
    </xf>
    <xf numFmtId="172" fontId="2" fillId="0" borderId="9" xfId="16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1" fontId="3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Border="1" applyAlignment="1">
      <alignment/>
    </xf>
    <xf numFmtId="41" fontId="4" fillId="0" borderId="0" xfId="16" applyFont="1" applyBorder="1" applyAlignment="1">
      <alignment/>
    </xf>
    <xf numFmtId="41" fontId="2" fillId="1" borderId="1" xfId="16" applyFont="1" applyFill="1" applyBorder="1" applyAlignment="1">
      <alignment/>
    </xf>
    <xf numFmtId="41" fontId="1" fillId="0" borderId="2" xfId="16" applyFont="1" applyBorder="1" applyAlignment="1">
      <alignment horizontal="left"/>
    </xf>
    <xf numFmtId="1" fontId="1" fillId="0" borderId="0" xfId="16" applyNumberFormat="1" applyFont="1" applyAlignment="1">
      <alignment/>
    </xf>
    <xf numFmtId="1" fontId="1" fillId="0" borderId="4" xfId="16" applyNumberFormat="1" applyFont="1" applyBorder="1" applyAlignment="1">
      <alignment/>
    </xf>
    <xf numFmtId="1" fontId="1" fillId="0" borderId="5" xfId="16" applyNumberFormat="1" applyFont="1" applyBorder="1" applyAlignment="1">
      <alignment/>
    </xf>
    <xf numFmtId="1" fontId="1" fillId="0" borderId="6" xfId="16" applyNumberFormat="1" applyFont="1" applyBorder="1" applyAlignment="1">
      <alignment/>
    </xf>
    <xf numFmtId="1" fontId="1" fillId="0" borderId="7" xfId="16" applyNumberFormat="1" applyFont="1" applyBorder="1" applyAlignment="1">
      <alignment/>
    </xf>
    <xf numFmtId="1" fontId="2" fillId="0" borderId="8" xfId="16" applyNumberFormat="1" applyFont="1" applyBorder="1" applyAlignment="1">
      <alignment/>
    </xf>
    <xf numFmtId="1" fontId="2" fillId="0" borderId="9" xfId="16" applyNumberFormat="1" applyFont="1" applyBorder="1" applyAlignment="1">
      <alignment/>
    </xf>
    <xf numFmtId="1" fontId="2" fillId="1" borderId="8" xfId="16" applyNumberFormat="1" applyFont="1" applyFill="1" applyBorder="1" applyAlignment="1">
      <alignment/>
    </xf>
    <xf numFmtId="1" fontId="2" fillId="1" borderId="9" xfId="16" applyNumberFormat="1" applyFont="1" applyFill="1" applyBorder="1" applyAlignment="1">
      <alignment/>
    </xf>
    <xf numFmtId="172" fontId="1" fillId="0" borderId="0" xfId="16" applyNumberFormat="1" applyFont="1" applyBorder="1" applyAlignment="1">
      <alignment/>
    </xf>
    <xf numFmtId="41" fontId="1" fillId="0" borderId="2" xfId="16" applyFont="1" applyBorder="1" applyAlignment="1">
      <alignment wrapText="1"/>
    </xf>
    <xf numFmtId="0" fontId="1" fillId="0" borderId="1" xfId="0" applyFont="1" applyBorder="1" applyAlignment="1">
      <alignment vertical="center"/>
    </xf>
    <xf numFmtId="41" fontId="1" fillId="0" borderId="1" xfId="16" applyFont="1" applyBorder="1" applyAlignment="1">
      <alignment horizontal="center" vertical="center"/>
    </xf>
    <xf numFmtId="1" fontId="1" fillId="0" borderId="4" xfId="16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1" fillId="0" borderId="6" xfId="16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6" applyFont="1" applyAlignment="1">
      <alignment horizontal="center"/>
    </xf>
    <xf numFmtId="1" fontId="1" fillId="0" borderId="11" xfId="16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" fontId="1" fillId="0" borderId="4" xfId="16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8" xfId="16" applyFont="1" applyBorder="1" applyAlignment="1">
      <alignment horizontal="center" vertical="center"/>
    </xf>
    <xf numFmtId="41" fontId="1" fillId="0" borderId="9" xfId="16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1" fontId="1" fillId="0" borderId="8" xfId="16" applyFont="1" applyBorder="1" applyAlignment="1">
      <alignment horizontal="center"/>
    </xf>
    <xf numFmtId="41" fontId="1" fillId="0" borderId="9" xfId="16" applyFont="1" applyBorder="1" applyAlignment="1">
      <alignment horizontal="center"/>
    </xf>
    <xf numFmtId="171" fontId="1" fillId="0" borderId="8" xfId="16" applyNumberFormat="1" applyFont="1" applyBorder="1" applyAlignment="1">
      <alignment horizontal="center"/>
    </xf>
    <xf numFmtId="171" fontId="1" fillId="0" borderId="9" xfId="16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1" fontId="1" fillId="0" borderId="8" xfId="16" applyNumberFormat="1" applyFont="1" applyBorder="1" applyAlignment="1">
      <alignment horizontal="center" vertical="center" wrapText="1"/>
    </xf>
    <xf numFmtId="171" fontId="1" fillId="0" borderId="9" xfId="16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workbookViewId="0" topLeftCell="R1">
      <selection activeCell="Q1" sqref="Q1:AB1"/>
    </sheetView>
  </sheetViews>
  <sheetFormatPr defaultColWidth="9.00390625" defaultRowHeight="15.75"/>
  <cols>
    <col min="1" max="1" width="3.25390625" style="1" hidden="1" customWidth="1"/>
    <col min="2" max="2" width="39.875" style="1" hidden="1" customWidth="1"/>
    <col min="3" max="3" width="0" style="1" hidden="1" customWidth="1"/>
    <col min="4" max="4" width="1.625" style="1" hidden="1" customWidth="1"/>
    <col min="5" max="5" width="4.625" style="1" hidden="1" customWidth="1"/>
    <col min="6" max="6" width="0.875" style="1" hidden="1" customWidth="1"/>
    <col min="7" max="7" width="12.375" style="2" hidden="1" customWidth="1"/>
    <col min="8" max="8" width="1.625" style="1" hidden="1" customWidth="1"/>
    <col min="9" max="9" width="9.375" style="1" hidden="1" customWidth="1"/>
    <col min="10" max="10" width="1.625" style="1" hidden="1" customWidth="1"/>
    <col min="11" max="11" width="10.375" style="1" hidden="1" customWidth="1"/>
    <col min="12" max="12" width="1.625" style="1" hidden="1" customWidth="1"/>
    <col min="13" max="13" width="9.00390625" style="3" hidden="1" customWidth="1"/>
    <col min="14" max="14" width="1.4921875" style="1" hidden="1" customWidth="1"/>
    <col min="15" max="15" width="32.25390625" style="29" hidden="1" customWidth="1"/>
    <col min="16" max="16" width="3.25390625" style="1" customWidth="1"/>
    <col min="17" max="17" width="39.25390625" style="1" customWidth="1"/>
    <col min="18" max="18" width="11.375" style="1" bestFit="1" customWidth="1"/>
    <col min="19" max="19" width="1.625" style="1" customWidth="1"/>
    <col min="20" max="20" width="4.625" style="1" customWidth="1"/>
    <col min="21" max="21" width="12.75390625" style="1" customWidth="1"/>
    <col min="22" max="22" width="18.375" style="1" customWidth="1"/>
    <col min="23" max="23" width="1.625" style="1" customWidth="1"/>
    <col min="24" max="24" width="10.375" style="1" hidden="1" customWidth="1"/>
    <col min="25" max="25" width="1.625" style="1" hidden="1" customWidth="1"/>
    <col min="26" max="26" width="10.375" style="1" hidden="1" customWidth="1"/>
    <col min="27" max="27" width="1.625" style="1" hidden="1" customWidth="1"/>
    <col min="28" max="28" width="9.00390625" style="3" customWidth="1"/>
    <col min="29" max="29" width="2.625" style="1" customWidth="1"/>
    <col min="30" max="16384" width="9.00390625" style="1" customWidth="1"/>
  </cols>
  <sheetData>
    <row r="1" spans="17:28" ht="12.75">
      <c r="Q1" s="51" t="s">
        <v>58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</row>
    <row r="2" spans="2:28" ht="12.75">
      <c r="B2" s="16" t="s">
        <v>32</v>
      </c>
      <c r="M2" s="3" t="s">
        <v>30</v>
      </c>
      <c r="Q2" s="16" t="s">
        <v>32</v>
      </c>
      <c r="AB2" s="3" t="s">
        <v>52</v>
      </c>
    </row>
    <row r="3" spans="2:29" ht="49.5" customHeight="1">
      <c r="B3" s="6" t="s">
        <v>23</v>
      </c>
      <c r="C3" s="62" t="s">
        <v>24</v>
      </c>
      <c r="D3" s="63"/>
      <c r="E3" s="62" t="s">
        <v>28</v>
      </c>
      <c r="F3" s="63"/>
      <c r="G3" s="66" t="s">
        <v>25</v>
      </c>
      <c r="H3" s="67"/>
      <c r="I3" s="62" t="s">
        <v>26</v>
      </c>
      <c r="J3" s="63"/>
      <c r="K3" s="62" t="s">
        <v>27</v>
      </c>
      <c r="L3" s="63"/>
      <c r="M3" s="64" t="s">
        <v>29</v>
      </c>
      <c r="N3" s="65"/>
      <c r="O3" s="27"/>
      <c r="P3" s="45"/>
      <c r="Q3" s="46" t="s">
        <v>47</v>
      </c>
      <c r="R3" s="58" t="s">
        <v>48</v>
      </c>
      <c r="S3" s="59"/>
      <c r="T3" s="56" t="s">
        <v>51</v>
      </c>
      <c r="U3" s="57"/>
      <c r="V3" s="69" t="s">
        <v>49</v>
      </c>
      <c r="W3" s="70"/>
      <c r="X3" s="68" t="s">
        <v>26</v>
      </c>
      <c r="Y3" s="68"/>
      <c r="Z3" s="68" t="s">
        <v>27</v>
      </c>
      <c r="AA3" s="68"/>
      <c r="AB3" s="60" t="s">
        <v>50</v>
      </c>
      <c r="AC3" s="61"/>
    </row>
    <row r="4" spans="1:29" ht="15.75">
      <c r="A4" s="24">
        <f>1</f>
        <v>1</v>
      </c>
      <c r="B4" s="7" t="s">
        <v>33</v>
      </c>
      <c r="C4" s="3">
        <v>4185</v>
      </c>
      <c r="D4" s="3"/>
      <c r="E4" s="10">
        <v>100</v>
      </c>
      <c r="F4" s="11"/>
      <c r="G4" s="2">
        <v>2685.58</v>
      </c>
      <c r="H4" s="3"/>
      <c r="I4" s="14">
        <f aca="true" t="shared" si="0" ref="I4:I40">ROUND(G4/2,3)</f>
        <v>1342.79</v>
      </c>
      <c r="J4" s="11"/>
      <c r="K4" s="4">
        <f aca="true" t="shared" si="1" ref="K4:K40">G4-I4</f>
        <v>1342.79</v>
      </c>
      <c r="L4" s="4"/>
      <c r="M4" s="10">
        <v>10</v>
      </c>
      <c r="N4" s="11"/>
      <c r="O4" s="30"/>
      <c r="P4" s="24">
        <f>1</f>
        <v>1</v>
      </c>
      <c r="Q4" s="7" t="s">
        <v>33</v>
      </c>
      <c r="R4" s="4">
        <v>2145</v>
      </c>
      <c r="S4" s="34"/>
      <c r="T4" s="53">
        <v>100</v>
      </c>
      <c r="U4" s="54"/>
      <c r="V4" s="4">
        <v>1386.99</v>
      </c>
      <c r="W4" s="34"/>
      <c r="X4" s="35">
        <f aca="true" t="shared" si="2" ref="X4:X40">ROUND(V4/2,3)</f>
        <v>693.495</v>
      </c>
      <c r="Y4" s="36"/>
      <c r="Z4" s="34">
        <f>V4-X4</f>
        <v>693.495</v>
      </c>
      <c r="AA4" s="34"/>
      <c r="AB4" s="35">
        <v>10</v>
      </c>
      <c r="AC4" s="11"/>
    </row>
    <row r="5" spans="1:29" ht="15.75">
      <c r="A5" s="25">
        <f>A4+1</f>
        <v>2</v>
      </c>
      <c r="B5" s="7" t="s">
        <v>21</v>
      </c>
      <c r="C5" s="3">
        <v>1256</v>
      </c>
      <c r="D5" s="3"/>
      <c r="E5" s="10">
        <v>100</v>
      </c>
      <c r="F5" s="11"/>
      <c r="G5" s="2">
        <v>854.78</v>
      </c>
      <c r="H5" s="3"/>
      <c r="I5" s="14">
        <f t="shared" si="0"/>
        <v>427.39</v>
      </c>
      <c r="J5" s="11"/>
      <c r="K5" s="4">
        <f t="shared" si="1"/>
        <v>427.39</v>
      </c>
      <c r="L5" s="4"/>
      <c r="M5" s="10">
        <v>8</v>
      </c>
      <c r="N5" s="11"/>
      <c r="O5" s="30"/>
      <c r="P5" s="25">
        <f>P4+1</f>
        <v>2</v>
      </c>
      <c r="Q5" s="7" t="s">
        <v>21</v>
      </c>
      <c r="R5" s="4">
        <v>681</v>
      </c>
      <c r="S5" s="34"/>
      <c r="T5" s="55">
        <v>100</v>
      </c>
      <c r="U5" s="48"/>
      <c r="V5" s="4">
        <v>436.18</v>
      </c>
      <c r="W5" s="34"/>
      <c r="X5" s="35">
        <f t="shared" si="2"/>
        <v>218.09</v>
      </c>
      <c r="Y5" s="36"/>
      <c r="Z5" s="34">
        <f aca="true" t="shared" si="3" ref="Z5:Z40">V5-X5</f>
        <v>218.09</v>
      </c>
      <c r="AA5" s="34"/>
      <c r="AB5" s="35">
        <v>8</v>
      </c>
      <c r="AC5" s="11"/>
    </row>
    <row r="6" spans="1:29" ht="15.75">
      <c r="A6" s="25">
        <f aca="true" t="shared" si="4" ref="A6:A40">A5+1</f>
        <v>3</v>
      </c>
      <c r="B6" s="7" t="s">
        <v>3</v>
      </c>
      <c r="C6" s="3">
        <v>1951</v>
      </c>
      <c r="D6" s="3"/>
      <c r="E6" s="10">
        <v>100</v>
      </c>
      <c r="F6" s="11"/>
      <c r="G6" s="2">
        <v>1259.6</v>
      </c>
      <c r="H6" s="3"/>
      <c r="I6" s="14">
        <f t="shared" si="0"/>
        <v>629.8</v>
      </c>
      <c r="J6" s="11"/>
      <c r="K6" s="4">
        <f t="shared" si="1"/>
        <v>629.8</v>
      </c>
      <c r="L6" s="4"/>
      <c r="M6" s="10">
        <v>3</v>
      </c>
      <c r="N6" s="11"/>
      <c r="O6" s="30"/>
      <c r="P6" s="25">
        <f aca="true" t="shared" si="5" ref="P6:P40">P5+1</f>
        <v>3</v>
      </c>
      <c r="Q6" s="7" t="s">
        <v>3</v>
      </c>
      <c r="R6" s="4">
        <v>976</v>
      </c>
      <c r="S6" s="34"/>
      <c r="T6" s="47">
        <v>100</v>
      </c>
      <c r="U6" s="48"/>
      <c r="V6" s="4">
        <f aca="true" t="shared" si="6" ref="V6:V40">ROUND(G6/1936.27*1000,2)</f>
        <v>650.53</v>
      </c>
      <c r="W6" s="34"/>
      <c r="X6" s="35">
        <f t="shared" si="2"/>
        <v>325.265</v>
      </c>
      <c r="Y6" s="36"/>
      <c r="Z6" s="34">
        <f t="shared" si="3"/>
        <v>325.265</v>
      </c>
      <c r="AA6" s="34"/>
      <c r="AB6" s="35">
        <v>3</v>
      </c>
      <c r="AC6" s="11"/>
    </row>
    <row r="7" spans="1:29" ht="15.75">
      <c r="A7" s="25">
        <f t="shared" si="4"/>
        <v>4</v>
      </c>
      <c r="B7" s="7" t="s">
        <v>0</v>
      </c>
      <c r="C7" s="3">
        <v>4548</v>
      </c>
      <c r="D7" s="3"/>
      <c r="E7" s="10">
        <v>100</v>
      </c>
      <c r="F7" s="11"/>
      <c r="G7" s="2">
        <v>2987.96</v>
      </c>
      <c r="H7" s="3"/>
      <c r="I7" s="14">
        <f t="shared" si="0"/>
        <v>1493.98</v>
      </c>
      <c r="J7" s="11"/>
      <c r="K7" s="4">
        <f t="shared" si="1"/>
        <v>1493.98</v>
      </c>
      <c r="L7" s="4"/>
      <c r="M7" s="10">
        <v>8</v>
      </c>
      <c r="N7" s="11"/>
      <c r="O7" s="30"/>
      <c r="P7" s="25">
        <f t="shared" si="5"/>
        <v>4</v>
      </c>
      <c r="Q7" s="7" t="s">
        <v>0</v>
      </c>
      <c r="R7" s="4">
        <v>2372</v>
      </c>
      <c r="S7" s="34"/>
      <c r="T7" s="47">
        <v>100</v>
      </c>
      <c r="U7" s="48"/>
      <c r="V7" s="4">
        <v>1542.98</v>
      </c>
      <c r="W7" s="34"/>
      <c r="X7" s="35">
        <f t="shared" si="2"/>
        <v>771.49</v>
      </c>
      <c r="Y7" s="36"/>
      <c r="Z7" s="34">
        <f t="shared" si="3"/>
        <v>771.49</v>
      </c>
      <c r="AA7" s="34"/>
      <c r="AB7" s="35">
        <v>8</v>
      </c>
      <c r="AC7" s="11"/>
    </row>
    <row r="8" spans="1:29" ht="26.25">
      <c r="A8" s="25">
        <f t="shared" si="4"/>
        <v>5</v>
      </c>
      <c r="B8" s="7" t="s">
        <v>15</v>
      </c>
      <c r="C8" s="3">
        <v>1014</v>
      </c>
      <c r="D8" s="3"/>
      <c r="E8" s="10">
        <v>100</v>
      </c>
      <c r="F8" s="11"/>
      <c r="G8" s="2">
        <v>627.12</v>
      </c>
      <c r="H8" s="3"/>
      <c r="I8" s="14">
        <f t="shared" si="0"/>
        <v>313.56</v>
      </c>
      <c r="J8" s="11"/>
      <c r="K8" s="4">
        <f t="shared" si="1"/>
        <v>313.56</v>
      </c>
      <c r="L8" s="4"/>
      <c r="M8" s="10">
        <v>3</v>
      </c>
      <c r="N8" s="11"/>
      <c r="O8" s="30"/>
      <c r="P8" s="25">
        <f t="shared" si="5"/>
        <v>5</v>
      </c>
      <c r="Q8" s="44" t="s">
        <v>53</v>
      </c>
      <c r="R8" s="4">
        <v>469</v>
      </c>
      <c r="S8" s="34"/>
      <c r="T8" s="47">
        <v>100</v>
      </c>
      <c r="U8" s="48"/>
      <c r="V8" s="4">
        <v>295.62</v>
      </c>
      <c r="W8" s="34"/>
      <c r="X8" s="35">
        <f t="shared" si="2"/>
        <v>147.81</v>
      </c>
      <c r="Y8" s="36"/>
      <c r="Z8" s="34">
        <f t="shared" si="3"/>
        <v>147.81</v>
      </c>
      <c r="AA8" s="34"/>
      <c r="AB8" s="35">
        <v>3</v>
      </c>
      <c r="AC8" s="11"/>
    </row>
    <row r="9" spans="1:29" ht="15.75">
      <c r="A9" s="25">
        <f t="shared" si="4"/>
        <v>6</v>
      </c>
      <c r="B9" s="7" t="s">
        <v>6</v>
      </c>
      <c r="C9" s="3">
        <v>1858</v>
      </c>
      <c r="D9" s="3"/>
      <c r="E9" s="10">
        <v>100</v>
      </c>
      <c r="F9" s="11"/>
      <c r="G9" s="2">
        <v>1259.16</v>
      </c>
      <c r="H9" s="3"/>
      <c r="I9" s="14">
        <f t="shared" si="0"/>
        <v>629.58</v>
      </c>
      <c r="J9" s="11"/>
      <c r="K9" s="4">
        <f t="shared" si="1"/>
        <v>629.58</v>
      </c>
      <c r="L9" s="4"/>
      <c r="M9" s="10">
        <v>4</v>
      </c>
      <c r="N9" s="11"/>
      <c r="O9" s="30"/>
      <c r="P9" s="25">
        <f t="shared" si="5"/>
        <v>6</v>
      </c>
      <c r="Q9" s="7" t="s">
        <v>6</v>
      </c>
      <c r="R9" s="4">
        <v>945</v>
      </c>
      <c r="S9" s="34"/>
      <c r="T9" s="47">
        <v>100</v>
      </c>
      <c r="U9" s="48"/>
      <c r="V9" s="4">
        <f t="shared" si="6"/>
        <v>650.3</v>
      </c>
      <c r="W9" s="34"/>
      <c r="X9" s="35">
        <f t="shared" si="2"/>
        <v>325.15</v>
      </c>
      <c r="Y9" s="36"/>
      <c r="Z9" s="34">
        <f t="shared" si="3"/>
        <v>325.15</v>
      </c>
      <c r="AA9" s="34"/>
      <c r="AB9" s="35">
        <v>4</v>
      </c>
      <c r="AC9" s="11"/>
    </row>
    <row r="10" spans="1:29" ht="15.75">
      <c r="A10" s="25">
        <f t="shared" si="4"/>
        <v>7</v>
      </c>
      <c r="B10" s="7" t="s">
        <v>34</v>
      </c>
      <c r="C10" s="3">
        <v>1476</v>
      </c>
      <c r="D10" s="3"/>
      <c r="E10" s="10">
        <v>100</v>
      </c>
      <c r="F10" s="11"/>
      <c r="G10" s="2">
        <v>933.26</v>
      </c>
      <c r="H10" s="3"/>
      <c r="I10" s="14">
        <f t="shared" si="0"/>
        <v>466.63</v>
      </c>
      <c r="J10" s="11"/>
      <c r="K10" s="4">
        <f t="shared" si="1"/>
        <v>466.63</v>
      </c>
      <c r="L10" s="4"/>
      <c r="M10" s="10">
        <v>10</v>
      </c>
      <c r="N10" s="11"/>
      <c r="O10" s="30"/>
      <c r="P10" s="25">
        <f t="shared" si="5"/>
        <v>7</v>
      </c>
      <c r="Q10" s="7" t="s">
        <v>34</v>
      </c>
      <c r="R10" s="4">
        <v>736</v>
      </c>
      <c r="S10" s="34"/>
      <c r="T10" s="47">
        <v>100</v>
      </c>
      <c r="U10" s="48"/>
      <c r="V10" s="4">
        <v>481.84</v>
      </c>
      <c r="W10" s="34"/>
      <c r="X10" s="35">
        <f t="shared" si="2"/>
        <v>240.92</v>
      </c>
      <c r="Y10" s="36"/>
      <c r="Z10" s="34">
        <f t="shared" si="3"/>
        <v>240.92</v>
      </c>
      <c r="AA10" s="34"/>
      <c r="AB10" s="35">
        <v>10</v>
      </c>
      <c r="AC10" s="11"/>
    </row>
    <row r="11" spans="1:29" ht="15.75">
      <c r="A11" s="25">
        <f t="shared" si="4"/>
        <v>8</v>
      </c>
      <c r="B11" s="7" t="s">
        <v>9</v>
      </c>
      <c r="C11" s="3">
        <v>3417</v>
      </c>
      <c r="D11" s="3"/>
      <c r="E11" s="10">
        <v>100</v>
      </c>
      <c r="F11" s="11"/>
      <c r="G11" s="2">
        <v>2183.48</v>
      </c>
      <c r="H11" s="3"/>
      <c r="I11" s="14">
        <f t="shared" si="0"/>
        <v>1091.74</v>
      </c>
      <c r="J11" s="11"/>
      <c r="K11" s="4">
        <f t="shared" si="1"/>
        <v>1091.74</v>
      </c>
      <c r="L11" s="4"/>
      <c r="M11" s="10">
        <v>1</v>
      </c>
      <c r="N11" s="11"/>
      <c r="O11" s="30"/>
      <c r="P11" s="25">
        <f t="shared" si="5"/>
        <v>8</v>
      </c>
      <c r="Q11" s="7" t="s">
        <v>9</v>
      </c>
      <c r="R11" s="4">
        <v>1687</v>
      </c>
      <c r="S11" s="34"/>
      <c r="T11" s="47">
        <v>100</v>
      </c>
      <c r="U11" s="48"/>
      <c r="V11" s="4">
        <v>1120.12</v>
      </c>
      <c r="W11" s="34"/>
      <c r="X11" s="35">
        <f t="shared" si="2"/>
        <v>560.06</v>
      </c>
      <c r="Y11" s="36"/>
      <c r="Z11" s="34">
        <f t="shared" si="3"/>
        <v>560.06</v>
      </c>
      <c r="AA11" s="34"/>
      <c r="AB11" s="35">
        <v>1</v>
      </c>
      <c r="AC11" s="11"/>
    </row>
    <row r="12" spans="1:29" ht="15.75">
      <c r="A12" s="25">
        <f t="shared" si="4"/>
        <v>9</v>
      </c>
      <c r="B12" s="7" t="s">
        <v>5</v>
      </c>
      <c r="C12" s="3">
        <v>6244</v>
      </c>
      <c r="D12" s="3"/>
      <c r="E12" s="10">
        <v>100</v>
      </c>
      <c r="F12" s="11"/>
      <c r="G12" s="2">
        <v>4143.34</v>
      </c>
      <c r="H12" s="3"/>
      <c r="I12" s="14">
        <f t="shared" si="0"/>
        <v>2071.67</v>
      </c>
      <c r="J12" s="11"/>
      <c r="K12" s="4">
        <f t="shared" si="1"/>
        <v>2071.67</v>
      </c>
      <c r="L12" s="4"/>
      <c r="M12" s="10">
        <v>19</v>
      </c>
      <c r="N12" s="11"/>
      <c r="O12" s="30"/>
      <c r="P12" s="25">
        <f t="shared" si="5"/>
        <v>9</v>
      </c>
      <c r="Q12" s="7" t="s">
        <v>5</v>
      </c>
      <c r="R12" s="4">
        <v>3165</v>
      </c>
      <c r="S12" s="34"/>
      <c r="T12" s="47">
        <v>100</v>
      </c>
      <c r="U12" s="48"/>
      <c r="V12" s="4">
        <v>2139.74</v>
      </c>
      <c r="W12" s="34"/>
      <c r="X12" s="35">
        <f t="shared" si="2"/>
        <v>1069.87</v>
      </c>
      <c r="Y12" s="36"/>
      <c r="Z12" s="34">
        <f t="shared" si="3"/>
        <v>1069.87</v>
      </c>
      <c r="AA12" s="34"/>
      <c r="AB12" s="35">
        <v>19</v>
      </c>
      <c r="AC12" s="11"/>
    </row>
    <row r="13" spans="1:29" ht="15.75">
      <c r="A13" s="25">
        <f t="shared" si="4"/>
        <v>10</v>
      </c>
      <c r="B13" s="7" t="s">
        <v>35</v>
      </c>
      <c r="C13" s="3">
        <v>2886</v>
      </c>
      <c r="D13" s="3"/>
      <c r="E13" s="10">
        <v>100</v>
      </c>
      <c r="F13" s="11"/>
      <c r="G13" s="2">
        <v>1814.68</v>
      </c>
      <c r="H13" s="3"/>
      <c r="I13" s="14">
        <f t="shared" si="0"/>
        <v>907.34</v>
      </c>
      <c r="J13" s="11"/>
      <c r="K13" s="4">
        <f t="shared" si="1"/>
        <v>907.34</v>
      </c>
      <c r="L13" s="4"/>
      <c r="M13" s="10">
        <v>13</v>
      </c>
      <c r="N13" s="11"/>
      <c r="O13" s="30"/>
      <c r="P13" s="25">
        <f t="shared" si="5"/>
        <v>10</v>
      </c>
      <c r="Q13" s="7" t="s">
        <v>35</v>
      </c>
      <c r="R13" s="4">
        <v>1421</v>
      </c>
      <c r="S13" s="34"/>
      <c r="T13" s="47">
        <v>96</v>
      </c>
      <c r="U13" s="48"/>
      <c r="V13" s="4">
        <f t="shared" si="6"/>
        <v>937.2</v>
      </c>
      <c r="W13" s="34"/>
      <c r="X13" s="35">
        <f t="shared" si="2"/>
        <v>468.6</v>
      </c>
      <c r="Y13" s="36"/>
      <c r="Z13" s="34">
        <f t="shared" si="3"/>
        <v>468.6</v>
      </c>
      <c r="AA13" s="34"/>
      <c r="AB13" s="35">
        <v>13</v>
      </c>
      <c r="AC13" s="11"/>
    </row>
    <row r="14" spans="1:29" ht="15.75">
      <c r="A14" s="25">
        <f t="shared" si="4"/>
        <v>11</v>
      </c>
      <c r="B14" s="7" t="s">
        <v>17</v>
      </c>
      <c r="C14" s="3">
        <v>1326</v>
      </c>
      <c r="D14" s="3"/>
      <c r="E14" s="10">
        <v>55</v>
      </c>
      <c r="F14" s="11"/>
      <c r="G14" s="2">
        <v>464.14</v>
      </c>
      <c r="H14" s="3"/>
      <c r="I14" s="14">
        <f t="shared" si="0"/>
        <v>232.07</v>
      </c>
      <c r="J14" s="11"/>
      <c r="K14" s="4">
        <f t="shared" si="1"/>
        <v>232.07</v>
      </c>
      <c r="L14" s="4"/>
      <c r="M14" s="10">
        <v>5</v>
      </c>
      <c r="N14" s="11"/>
      <c r="O14" s="30"/>
      <c r="P14" s="25">
        <f t="shared" si="5"/>
        <v>11</v>
      </c>
      <c r="Q14" s="7" t="s">
        <v>17</v>
      </c>
      <c r="R14" s="4">
        <v>645</v>
      </c>
      <c r="S14" s="34"/>
      <c r="T14" s="47">
        <v>100</v>
      </c>
      <c r="U14" s="48"/>
      <c r="V14" s="4">
        <f t="shared" si="6"/>
        <v>239.71</v>
      </c>
      <c r="W14" s="34"/>
      <c r="X14" s="35">
        <f t="shared" si="2"/>
        <v>119.855</v>
      </c>
      <c r="Y14" s="36"/>
      <c r="Z14" s="34">
        <f t="shared" si="3"/>
        <v>119.855</v>
      </c>
      <c r="AA14" s="34"/>
      <c r="AB14" s="35">
        <v>5</v>
      </c>
      <c r="AC14" s="11"/>
    </row>
    <row r="15" spans="1:29" ht="15.75">
      <c r="A15" s="25">
        <f t="shared" si="4"/>
        <v>12</v>
      </c>
      <c r="B15" s="7" t="s">
        <v>36</v>
      </c>
      <c r="C15" s="3">
        <v>28565</v>
      </c>
      <c r="D15" s="3"/>
      <c r="E15" s="10">
        <v>100</v>
      </c>
      <c r="F15" s="11"/>
      <c r="G15" s="2">
        <v>18844.38</v>
      </c>
      <c r="H15" s="3"/>
      <c r="I15" s="14">
        <f t="shared" si="0"/>
        <v>9422.19</v>
      </c>
      <c r="J15" s="11"/>
      <c r="K15" s="4">
        <f t="shared" si="1"/>
        <v>9422.19</v>
      </c>
      <c r="L15" s="4"/>
      <c r="M15" s="10">
        <v>40</v>
      </c>
      <c r="N15" s="11"/>
      <c r="O15" s="30"/>
      <c r="P15" s="25">
        <f t="shared" si="5"/>
        <v>12</v>
      </c>
      <c r="Q15" s="7" t="s">
        <v>36</v>
      </c>
      <c r="R15" s="4">
        <v>15129</v>
      </c>
      <c r="S15" s="34"/>
      <c r="T15" s="47">
        <v>80</v>
      </c>
      <c r="U15" s="48"/>
      <c r="V15" s="4">
        <f t="shared" si="6"/>
        <v>9732.31</v>
      </c>
      <c r="W15" s="34"/>
      <c r="X15" s="35">
        <f t="shared" si="2"/>
        <v>4866.155</v>
      </c>
      <c r="Y15" s="36"/>
      <c r="Z15" s="34">
        <f t="shared" si="3"/>
        <v>4866.155</v>
      </c>
      <c r="AA15" s="34"/>
      <c r="AB15" s="35">
        <v>40</v>
      </c>
      <c r="AC15" s="11"/>
    </row>
    <row r="16" spans="1:29" ht="15.75">
      <c r="A16" s="25">
        <f t="shared" si="4"/>
        <v>13</v>
      </c>
      <c r="B16" s="33" t="s">
        <v>13</v>
      </c>
      <c r="C16" s="3">
        <v>2814</v>
      </c>
      <c r="D16" s="3"/>
      <c r="E16" s="10">
        <v>100</v>
      </c>
      <c r="F16" s="11"/>
      <c r="G16" s="2">
        <v>1777.8</v>
      </c>
      <c r="H16" s="3"/>
      <c r="I16" s="14">
        <f t="shared" si="0"/>
        <v>888.9</v>
      </c>
      <c r="J16" s="11"/>
      <c r="K16" s="4">
        <f t="shared" si="1"/>
        <v>888.9</v>
      </c>
      <c r="L16" s="4"/>
      <c r="M16" s="10">
        <v>5</v>
      </c>
      <c r="N16" s="11"/>
      <c r="O16" s="30"/>
      <c r="P16" s="25">
        <f t="shared" si="5"/>
        <v>13</v>
      </c>
      <c r="Q16" s="33" t="s">
        <v>54</v>
      </c>
      <c r="R16" s="4">
        <v>1464</v>
      </c>
      <c r="S16" s="34"/>
      <c r="T16" s="47">
        <v>92</v>
      </c>
      <c r="U16" s="48"/>
      <c r="V16" s="4">
        <f t="shared" si="6"/>
        <v>918.16</v>
      </c>
      <c r="W16" s="34"/>
      <c r="X16" s="35">
        <f t="shared" si="2"/>
        <v>459.08</v>
      </c>
      <c r="Y16" s="36"/>
      <c r="Z16" s="34">
        <f t="shared" si="3"/>
        <v>459.08</v>
      </c>
      <c r="AA16" s="34"/>
      <c r="AB16" s="35">
        <v>5</v>
      </c>
      <c r="AC16" s="11"/>
    </row>
    <row r="17" spans="1:29" ht="15.75">
      <c r="A17" s="25">
        <f t="shared" si="4"/>
        <v>14</v>
      </c>
      <c r="B17" s="7" t="s">
        <v>1</v>
      </c>
      <c r="C17" s="3">
        <v>9155</v>
      </c>
      <c r="D17" s="3"/>
      <c r="E17" s="10">
        <v>100</v>
      </c>
      <c r="F17" s="11"/>
      <c r="G17" s="2">
        <v>5983.74</v>
      </c>
      <c r="H17" s="3"/>
      <c r="I17" s="14">
        <f t="shared" si="0"/>
        <v>2991.87</v>
      </c>
      <c r="J17" s="11"/>
      <c r="K17" s="4">
        <f t="shared" si="1"/>
        <v>2991.87</v>
      </c>
      <c r="L17" s="4"/>
      <c r="M17" s="10">
        <v>22</v>
      </c>
      <c r="N17" s="11"/>
      <c r="O17" s="30"/>
      <c r="P17" s="25">
        <f t="shared" si="5"/>
        <v>14</v>
      </c>
      <c r="Q17" s="7" t="s">
        <v>1</v>
      </c>
      <c r="R17" s="4">
        <v>4510</v>
      </c>
      <c r="S17" s="34"/>
      <c r="T17" s="47">
        <v>98</v>
      </c>
      <c r="U17" s="48"/>
      <c r="V17" s="4">
        <f t="shared" si="6"/>
        <v>3090.34</v>
      </c>
      <c r="W17" s="34"/>
      <c r="X17" s="35">
        <f t="shared" si="2"/>
        <v>1545.17</v>
      </c>
      <c r="Y17" s="36"/>
      <c r="Z17" s="34">
        <f t="shared" si="3"/>
        <v>1545.17</v>
      </c>
      <c r="AA17" s="34"/>
      <c r="AB17" s="35">
        <v>22</v>
      </c>
      <c r="AC17" s="11"/>
    </row>
    <row r="18" spans="1:29" ht="15.75">
      <c r="A18" s="25">
        <f t="shared" si="4"/>
        <v>15</v>
      </c>
      <c r="B18" s="7" t="s">
        <v>37</v>
      </c>
      <c r="C18" s="3">
        <v>6506</v>
      </c>
      <c r="D18" s="3"/>
      <c r="E18" s="10">
        <v>100</v>
      </c>
      <c r="F18" s="11"/>
      <c r="G18" s="2">
        <v>4129.78</v>
      </c>
      <c r="H18" s="3"/>
      <c r="I18" s="14">
        <f t="shared" si="0"/>
        <v>2064.89</v>
      </c>
      <c r="J18" s="11"/>
      <c r="K18" s="4">
        <f t="shared" si="1"/>
        <v>2064.89</v>
      </c>
      <c r="L18" s="4"/>
      <c r="M18" s="10">
        <v>8</v>
      </c>
      <c r="N18" s="11"/>
      <c r="O18" s="30"/>
      <c r="P18" s="25">
        <f t="shared" si="5"/>
        <v>15</v>
      </c>
      <c r="Q18" s="7" t="s">
        <v>37</v>
      </c>
      <c r="R18" s="4">
        <v>3292</v>
      </c>
      <c r="S18" s="34"/>
      <c r="T18" s="47">
        <v>100</v>
      </c>
      <c r="U18" s="48"/>
      <c r="V18" s="4">
        <v>2131.68</v>
      </c>
      <c r="W18" s="34"/>
      <c r="X18" s="35">
        <f t="shared" si="2"/>
        <v>1065.84</v>
      </c>
      <c r="Y18" s="36"/>
      <c r="Z18" s="34">
        <f t="shared" si="3"/>
        <v>1065.84</v>
      </c>
      <c r="AA18" s="34"/>
      <c r="AB18" s="35">
        <v>8</v>
      </c>
      <c r="AC18" s="11"/>
    </row>
    <row r="19" spans="1:29" ht="15.75">
      <c r="A19" s="25">
        <f t="shared" si="4"/>
        <v>16</v>
      </c>
      <c r="B19" s="7" t="s">
        <v>38</v>
      </c>
      <c r="C19" s="3">
        <v>1890</v>
      </c>
      <c r="D19" s="3"/>
      <c r="E19" s="10">
        <v>100</v>
      </c>
      <c r="F19" s="11"/>
      <c r="G19" s="2">
        <v>1176.72</v>
      </c>
      <c r="H19" s="3"/>
      <c r="I19" s="14">
        <f t="shared" si="0"/>
        <v>588.36</v>
      </c>
      <c r="J19" s="11"/>
      <c r="K19" s="4">
        <f t="shared" si="1"/>
        <v>588.36</v>
      </c>
      <c r="L19" s="4"/>
      <c r="M19" s="10">
        <v>5</v>
      </c>
      <c r="N19" s="11"/>
      <c r="O19" s="30"/>
      <c r="P19" s="25">
        <f t="shared" si="5"/>
        <v>16</v>
      </c>
      <c r="Q19" s="7" t="s">
        <v>38</v>
      </c>
      <c r="R19" s="4">
        <v>929</v>
      </c>
      <c r="S19" s="34"/>
      <c r="T19" s="47">
        <v>100</v>
      </c>
      <c r="U19" s="48"/>
      <c r="V19" s="4">
        <f t="shared" si="6"/>
        <v>607.73</v>
      </c>
      <c r="W19" s="34"/>
      <c r="X19" s="35">
        <f t="shared" si="2"/>
        <v>303.865</v>
      </c>
      <c r="Y19" s="36"/>
      <c r="Z19" s="34">
        <f t="shared" si="3"/>
        <v>303.865</v>
      </c>
      <c r="AA19" s="34"/>
      <c r="AB19" s="35">
        <v>5</v>
      </c>
      <c r="AC19" s="11"/>
    </row>
    <row r="20" spans="1:29" ht="15.75">
      <c r="A20" s="25">
        <f t="shared" si="4"/>
        <v>17</v>
      </c>
      <c r="B20" s="7" t="s">
        <v>39</v>
      </c>
      <c r="C20" s="3">
        <v>4547</v>
      </c>
      <c r="D20" s="3"/>
      <c r="E20" s="10">
        <v>100</v>
      </c>
      <c r="F20" s="11"/>
      <c r="G20" s="2">
        <v>2918.54</v>
      </c>
      <c r="H20" s="3"/>
      <c r="I20" s="14">
        <f t="shared" si="0"/>
        <v>1459.27</v>
      </c>
      <c r="J20" s="11"/>
      <c r="K20" s="4">
        <f t="shared" si="1"/>
        <v>1459.27</v>
      </c>
      <c r="L20" s="4"/>
      <c r="M20" s="10">
        <v>9</v>
      </c>
      <c r="N20" s="11"/>
      <c r="O20" s="30"/>
      <c r="P20" s="25">
        <f t="shared" si="5"/>
        <v>17</v>
      </c>
      <c r="Q20" s="7" t="s">
        <v>55</v>
      </c>
      <c r="R20" s="4">
        <v>2258</v>
      </c>
      <c r="S20" s="34"/>
      <c r="T20" s="47">
        <v>100</v>
      </c>
      <c r="U20" s="48"/>
      <c r="V20" s="4">
        <v>1451.58</v>
      </c>
      <c r="W20" s="34"/>
      <c r="X20" s="35">
        <f t="shared" si="2"/>
        <v>725.79</v>
      </c>
      <c r="Y20" s="36"/>
      <c r="Z20" s="34">
        <f t="shared" si="3"/>
        <v>725.79</v>
      </c>
      <c r="AA20" s="34"/>
      <c r="AB20" s="35">
        <v>9</v>
      </c>
      <c r="AC20" s="11"/>
    </row>
    <row r="21" spans="1:29" ht="15.75">
      <c r="A21" s="25">
        <f t="shared" si="4"/>
        <v>18</v>
      </c>
      <c r="B21" s="7" t="s">
        <v>11</v>
      </c>
      <c r="C21" s="3">
        <v>2069</v>
      </c>
      <c r="D21" s="3"/>
      <c r="E21" s="10">
        <v>100</v>
      </c>
      <c r="F21" s="11"/>
      <c r="G21" s="2">
        <v>1273.52</v>
      </c>
      <c r="H21" s="3"/>
      <c r="I21" s="14">
        <f t="shared" si="0"/>
        <v>636.76</v>
      </c>
      <c r="J21" s="11"/>
      <c r="K21" s="4">
        <f t="shared" si="1"/>
        <v>636.76</v>
      </c>
      <c r="L21" s="4"/>
      <c r="M21" s="10">
        <v>4</v>
      </c>
      <c r="N21" s="11"/>
      <c r="O21" s="30"/>
      <c r="P21" s="25">
        <f t="shared" si="5"/>
        <v>18</v>
      </c>
      <c r="Q21" s="7" t="s">
        <v>11</v>
      </c>
      <c r="R21" s="4">
        <v>968</v>
      </c>
      <c r="S21" s="34"/>
      <c r="T21" s="47">
        <v>100</v>
      </c>
      <c r="U21" s="48"/>
      <c r="V21" s="4">
        <v>605.6</v>
      </c>
      <c r="W21" s="34"/>
      <c r="X21" s="35">
        <f t="shared" si="2"/>
        <v>302.8</v>
      </c>
      <c r="Y21" s="36"/>
      <c r="Z21" s="34">
        <f t="shared" si="3"/>
        <v>302.8</v>
      </c>
      <c r="AA21" s="34"/>
      <c r="AB21" s="35">
        <v>4</v>
      </c>
      <c r="AC21" s="11"/>
    </row>
    <row r="22" spans="1:29" ht="15.75">
      <c r="A22" s="25">
        <f t="shared" si="4"/>
        <v>19</v>
      </c>
      <c r="B22" s="7" t="s">
        <v>14</v>
      </c>
      <c r="C22" s="3">
        <v>2410</v>
      </c>
      <c r="D22" s="3"/>
      <c r="E22" s="10">
        <v>100</v>
      </c>
      <c r="F22" s="11"/>
      <c r="G22" s="2">
        <v>1482.58</v>
      </c>
      <c r="H22" s="3"/>
      <c r="I22" s="14">
        <f t="shared" si="0"/>
        <v>741.29</v>
      </c>
      <c r="J22" s="11"/>
      <c r="K22" s="4">
        <f t="shared" si="1"/>
        <v>741.29</v>
      </c>
      <c r="L22" s="4"/>
      <c r="M22" s="10">
        <v>6</v>
      </c>
      <c r="N22" s="11"/>
      <c r="O22" s="30"/>
      <c r="P22" s="25">
        <f t="shared" si="5"/>
        <v>19</v>
      </c>
      <c r="Q22" s="7" t="s">
        <v>14</v>
      </c>
      <c r="R22" s="4">
        <v>1213</v>
      </c>
      <c r="S22" s="34"/>
      <c r="T22" s="47">
        <v>98</v>
      </c>
      <c r="U22" s="48"/>
      <c r="V22" s="4">
        <f t="shared" si="6"/>
        <v>765.69</v>
      </c>
      <c r="W22" s="34"/>
      <c r="X22" s="35">
        <f t="shared" si="2"/>
        <v>382.845</v>
      </c>
      <c r="Y22" s="36"/>
      <c r="Z22" s="34">
        <f t="shared" si="3"/>
        <v>382.845</v>
      </c>
      <c r="AA22" s="34"/>
      <c r="AB22" s="35">
        <v>6</v>
      </c>
      <c r="AC22" s="11"/>
    </row>
    <row r="23" spans="1:29" ht="15.75">
      <c r="A23" s="25">
        <f t="shared" si="4"/>
        <v>20</v>
      </c>
      <c r="B23" s="7" t="s">
        <v>4</v>
      </c>
      <c r="C23" s="3">
        <v>2477</v>
      </c>
      <c r="D23" s="3"/>
      <c r="E23" s="10">
        <v>100</v>
      </c>
      <c r="F23" s="11"/>
      <c r="G23" s="2">
        <v>1600.04</v>
      </c>
      <c r="H23" s="3"/>
      <c r="I23" s="14">
        <f t="shared" si="0"/>
        <v>800.02</v>
      </c>
      <c r="J23" s="11"/>
      <c r="K23" s="4">
        <f t="shared" si="1"/>
        <v>800.02</v>
      </c>
      <c r="L23" s="4"/>
      <c r="M23" s="10">
        <v>5</v>
      </c>
      <c r="N23" s="11"/>
      <c r="O23" s="30"/>
      <c r="P23" s="25">
        <f t="shared" si="5"/>
        <v>20</v>
      </c>
      <c r="Q23" s="7" t="s">
        <v>4</v>
      </c>
      <c r="R23" s="4">
        <v>1312</v>
      </c>
      <c r="S23" s="34"/>
      <c r="T23" s="47">
        <v>100</v>
      </c>
      <c r="U23" s="48"/>
      <c r="V23" s="4">
        <v>826.02</v>
      </c>
      <c r="W23" s="34"/>
      <c r="X23" s="35">
        <f t="shared" si="2"/>
        <v>413.01</v>
      </c>
      <c r="Y23" s="36"/>
      <c r="Z23" s="34">
        <f t="shared" si="3"/>
        <v>413.01</v>
      </c>
      <c r="AA23" s="34"/>
      <c r="AB23" s="35">
        <v>5</v>
      </c>
      <c r="AC23" s="11"/>
    </row>
    <row r="24" spans="1:29" ht="15.75">
      <c r="A24" s="25">
        <f t="shared" si="4"/>
        <v>21</v>
      </c>
      <c r="B24" s="7" t="s">
        <v>2</v>
      </c>
      <c r="C24" s="3">
        <v>26240</v>
      </c>
      <c r="D24" s="3"/>
      <c r="E24" s="10">
        <v>100</v>
      </c>
      <c r="F24" s="11"/>
      <c r="G24" s="2">
        <v>17237.96</v>
      </c>
      <c r="H24" s="3"/>
      <c r="I24" s="14">
        <f t="shared" si="0"/>
        <v>8618.98</v>
      </c>
      <c r="J24" s="11"/>
      <c r="K24" s="4">
        <f t="shared" si="1"/>
        <v>8618.98</v>
      </c>
      <c r="L24" s="4"/>
      <c r="M24" s="10">
        <v>62</v>
      </c>
      <c r="N24" s="11"/>
      <c r="O24" s="30"/>
      <c r="P24" s="25">
        <f t="shared" si="5"/>
        <v>21</v>
      </c>
      <c r="Q24" s="7" t="s">
        <v>2</v>
      </c>
      <c r="R24" s="4">
        <v>6836</v>
      </c>
      <c r="S24" s="34"/>
      <c r="T24" s="47">
        <v>100</v>
      </c>
      <c r="U24" s="48"/>
      <c r="V24" s="4">
        <v>4046.73</v>
      </c>
      <c r="W24" s="34"/>
      <c r="X24" s="35">
        <f t="shared" si="2"/>
        <v>2023.365</v>
      </c>
      <c r="Y24" s="36"/>
      <c r="Z24" s="34">
        <f t="shared" si="3"/>
        <v>2023.365</v>
      </c>
      <c r="AA24" s="34"/>
      <c r="AB24" s="35">
        <v>31</v>
      </c>
      <c r="AC24" s="11"/>
    </row>
    <row r="25" spans="1:29" ht="15.75">
      <c r="A25" s="25">
        <f t="shared" si="4"/>
        <v>22</v>
      </c>
      <c r="B25" s="7" t="s">
        <v>40</v>
      </c>
      <c r="C25" s="3">
        <v>4723</v>
      </c>
      <c r="D25" s="3"/>
      <c r="E25" s="10">
        <v>100</v>
      </c>
      <c r="F25" s="11"/>
      <c r="G25" s="2">
        <v>3153.68</v>
      </c>
      <c r="H25" s="3"/>
      <c r="I25" s="14">
        <f t="shared" si="0"/>
        <v>1576.84</v>
      </c>
      <c r="J25" s="11"/>
      <c r="K25" s="4">
        <f t="shared" si="1"/>
        <v>1576.84</v>
      </c>
      <c r="L25" s="4"/>
      <c r="M25" s="10">
        <v>2</v>
      </c>
      <c r="N25" s="11"/>
      <c r="O25" s="30"/>
      <c r="P25" s="25">
        <f t="shared" si="5"/>
        <v>22</v>
      </c>
      <c r="Q25" s="7" t="s">
        <v>40</v>
      </c>
      <c r="R25" s="4">
        <v>2581</v>
      </c>
      <c r="S25" s="34"/>
      <c r="T25" s="47">
        <v>98</v>
      </c>
      <c r="U25" s="48"/>
      <c r="V25" s="4">
        <f t="shared" si="6"/>
        <v>1628.74</v>
      </c>
      <c r="W25" s="34"/>
      <c r="X25" s="35">
        <f t="shared" si="2"/>
        <v>814.37</v>
      </c>
      <c r="Y25" s="36"/>
      <c r="Z25" s="34">
        <f t="shared" si="3"/>
        <v>814.37</v>
      </c>
      <c r="AA25" s="34"/>
      <c r="AB25" s="35">
        <v>2</v>
      </c>
      <c r="AC25" s="11"/>
    </row>
    <row r="26" spans="1:29" ht="15.75">
      <c r="A26" s="25">
        <f t="shared" si="4"/>
        <v>23</v>
      </c>
      <c r="B26" s="7" t="s">
        <v>19</v>
      </c>
      <c r="C26" s="3">
        <v>5730</v>
      </c>
      <c r="D26" s="3"/>
      <c r="E26" s="10">
        <v>100</v>
      </c>
      <c r="F26" s="11"/>
      <c r="G26" s="2">
        <v>3671</v>
      </c>
      <c r="H26" s="3"/>
      <c r="I26" s="14">
        <f t="shared" si="0"/>
        <v>1835.5</v>
      </c>
      <c r="J26" s="11"/>
      <c r="K26" s="4">
        <f t="shared" si="1"/>
        <v>1835.5</v>
      </c>
      <c r="L26" s="4"/>
      <c r="M26" s="10">
        <v>7</v>
      </c>
      <c r="N26" s="11"/>
      <c r="O26" s="30"/>
      <c r="P26" s="25">
        <f t="shared" si="5"/>
        <v>23</v>
      </c>
      <c r="Q26" s="7" t="s">
        <v>19</v>
      </c>
      <c r="R26" s="4">
        <v>2991</v>
      </c>
      <c r="S26" s="34"/>
      <c r="T26" s="47">
        <v>100</v>
      </c>
      <c r="U26" s="48"/>
      <c r="V26" s="4">
        <f t="shared" si="6"/>
        <v>1895.91</v>
      </c>
      <c r="W26" s="34"/>
      <c r="X26" s="35">
        <f t="shared" si="2"/>
        <v>947.955</v>
      </c>
      <c r="Y26" s="36"/>
      <c r="Z26" s="34">
        <f t="shared" si="3"/>
        <v>947.955</v>
      </c>
      <c r="AA26" s="34"/>
      <c r="AB26" s="35">
        <v>7</v>
      </c>
      <c r="AC26" s="11"/>
    </row>
    <row r="27" spans="1:29" ht="26.25">
      <c r="A27" s="25">
        <f t="shared" si="4"/>
        <v>24</v>
      </c>
      <c r="B27" s="7" t="s">
        <v>20</v>
      </c>
      <c r="C27" s="3">
        <v>2043</v>
      </c>
      <c r="D27" s="3"/>
      <c r="E27" s="10">
        <v>100</v>
      </c>
      <c r="F27" s="11"/>
      <c r="G27" s="2">
        <v>1310.9</v>
      </c>
      <c r="H27" s="3"/>
      <c r="I27" s="14">
        <f t="shared" si="0"/>
        <v>655.45</v>
      </c>
      <c r="J27" s="11"/>
      <c r="K27" s="4">
        <f t="shared" si="1"/>
        <v>655.45</v>
      </c>
      <c r="L27" s="4"/>
      <c r="M27" s="10">
        <v>4</v>
      </c>
      <c r="N27" s="11"/>
      <c r="O27" s="30"/>
      <c r="P27" s="25">
        <f t="shared" si="5"/>
        <v>24</v>
      </c>
      <c r="Q27" s="44" t="s">
        <v>56</v>
      </c>
      <c r="R27" s="4">
        <v>1060</v>
      </c>
      <c r="S27" s="34"/>
      <c r="T27" s="47">
        <v>100</v>
      </c>
      <c r="U27" s="48"/>
      <c r="V27" s="4">
        <f t="shared" si="6"/>
        <v>677.02</v>
      </c>
      <c r="W27" s="34"/>
      <c r="X27" s="35">
        <f t="shared" si="2"/>
        <v>338.51</v>
      </c>
      <c r="Y27" s="36"/>
      <c r="Z27" s="34">
        <f t="shared" si="3"/>
        <v>338.51</v>
      </c>
      <c r="AA27" s="34"/>
      <c r="AB27" s="35">
        <v>4</v>
      </c>
      <c r="AC27" s="11"/>
    </row>
    <row r="28" spans="1:29" ht="15.75">
      <c r="A28" s="25">
        <f t="shared" si="4"/>
        <v>25</v>
      </c>
      <c r="B28" s="7" t="s">
        <v>10</v>
      </c>
      <c r="C28" s="3">
        <v>18357</v>
      </c>
      <c r="D28" s="3"/>
      <c r="E28" s="10">
        <v>100</v>
      </c>
      <c r="F28" s="11"/>
      <c r="G28" s="2">
        <v>11691.06</v>
      </c>
      <c r="H28" s="3"/>
      <c r="I28" s="14">
        <f t="shared" si="0"/>
        <v>5845.53</v>
      </c>
      <c r="J28" s="11"/>
      <c r="K28" s="4">
        <f t="shared" si="1"/>
        <v>5845.53</v>
      </c>
      <c r="L28" s="4"/>
      <c r="M28" s="10">
        <v>36</v>
      </c>
      <c r="N28" s="11"/>
      <c r="O28" s="30"/>
      <c r="P28" s="25">
        <f t="shared" si="5"/>
        <v>25</v>
      </c>
      <c r="Q28" s="7" t="s">
        <v>10</v>
      </c>
      <c r="R28" s="4">
        <v>9372</v>
      </c>
      <c r="S28" s="34"/>
      <c r="T28" s="47">
        <v>100</v>
      </c>
      <c r="U28" s="48"/>
      <c r="V28" s="4">
        <f t="shared" si="6"/>
        <v>6037.93</v>
      </c>
      <c r="W28" s="34"/>
      <c r="X28" s="35">
        <f t="shared" si="2"/>
        <v>3018.965</v>
      </c>
      <c r="Y28" s="36"/>
      <c r="Z28" s="34">
        <f t="shared" si="3"/>
        <v>3018.965</v>
      </c>
      <c r="AA28" s="34"/>
      <c r="AB28" s="35">
        <v>36</v>
      </c>
      <c r="AC28" s="11"/>
    </row>
    <row r="29" spans="1:29" ht="15.75">
      <c r="A29" s="25">
        <f t="shared" si="4"/>
        <v>26</v>
      </c>
      <c r="B29" s="7" t="s">
        <v>41</v>
      </c>
      <c r="C29" s="3">
        <v>13506</v>
      </c>
      <c r="D29" s="3"/>
      <c r="E29" s="10">
        <v>100</v>
      </c>
      <c r="F29" s="11"/>
      <c r="G29" s="2">
        <v>8929.42</v>
      </c>
      <c r="H29" s="3"/>
      <c r="I29" s="14">
        <f t="shared" si="0"/>
        <v>4464.71</v>
      </c>
      <c r="J29" s="11"/>
      <c r="K29" s="4">
        <f t="shared" si="1"/>
        <v>4464.71</v>
      </c>
      <c r="L29" s="4"/>
      <c r="M29" s="10">
        <v>9</v>
      </c>
      <c r="N29" s="11"/>
      <c r="O29" s="30"/>
      <c r="P29" s="25">
        <f t="shared" si="5"/>
        <v>26</v>
      </c>
      <c r="Q29" s="7" t="s">
        <v>57</v>
      </c>
      <c r="R29" s="4">
        <v>6882</v>
      </c>
      <c r="S29" s="34"/>
      <c r="T29" s="47">
        <v>100</v>
      </c>
      <c r="U29" s="48"/>
      <c r="V29" s="4">
        <v>4611.6</v>
      </c>
      <c r="W29" s="34"/>
      <c r="X29" s="35">
        <f t="shared" si="2"/>
        <v>2305.8</v>
      </c>
      <c r="Y29" s="36"/>
      <c r="Z29" s="34">
        <f t="shared" si="3"/>
        <v>2305.8</v>
      </c>
      <c r="AA29" s="34"/>
      <c r="AB29" s="35">
        <v>9</v>
      </c>
      <c r="AC29" s="11"/>
    </row>
    <row r="30" spans="1:29" ht="15.75">
      <c r="A30" s="25">
        <f t="shared" si="4"/>
        <v>27</v>
      </c>
      <c r="B30" s="7" t="s">
        <v>12</v>
      </c>
      <c r="C30" s="3">
        <v>1985</v>
      </c>
      <c r="D30" s="3"/>
      <c r="E30" s="10">
        <v>100</v>
      </c>
      <c r="F30" s="11"/>
      <c r="G30" s="2">
        <v>1234.22</v>
      </c>
      <c r="H30" s="3"/>
      <c r="I30" s="14">
        <f t="shared" si="0"/>
        <v>617.11</v>
      </c>
      <c r="J30" s="11"/>
      <c r="K30" s="4">
        <f t="shared" si="1"/>
        <v>617.11</v>
      </c>
      <c r="L30" s="4"/>
      <c r="M30" s="10">
        <v>8</v>
      </c>
      <c r="N30" s="11"/>
      <c r="O30" s="30"/>
      <c r="P30" s="25">
        <f t="shared" si="5"/>
        <v>27</v>
      </c>
      <c r="Q30" s="7" t="s">
        <v>12</v>
      </c>
      <c r="R30" s="4">
        <v>987</v>
      </c>
      <c r="S30" s="34"/>
      <c r="T30" s="47">
        <v>100</v>
      </c>
      <c r="U30" s="48"/>
      <c r="V30" s="4">
        <v>636.7</v>
      </c>
      <c r="W30" s="34"/>
      <c r="X30" s="35">
        <f t="shared" si="2"/>
        <v>318.35</v>
      </c>
      <c r="Y30" s="36"/>
      <c r="Z30" s="34">
        <f t="shared" si="3"/>
        <v>318.35</v>
      </c>
      <c r="AA30" s="34"/>
      <c r="AB30" s="35">
        <v>8</v>
      </c>
      <c r="AC30" s="11"/>
    </row>
    <row r="31" spans="1:29" ht="15.75">
      <c r="A31" s="25">
        <f t="shared" si="4"/>
        <v>28</v>
      </c>
      <c r="B31" s="7" t="s">
        <v>42</v>
      </c>
      <c r="C31" s="3">
        <v>8953</v>
      </c>
      <c r="D31" s="3"/>
      <c r="E31" s="10">
        <v>100</v>
      </c>
      <c r="F31" s="11"/>
      <c r="G31" s="2">
        <v>5622.78</v>
      </c>
      <c r="H31" s="3"/>
      <c r="I31" s="14">
        <f t="shared" si="0"/>
        <v>2811.39</v>
      </c>
      <c r="J31" s="11"/>
      <c r="K31" s="4">
        <f t="shared" si="1"/>
        <v>2811.39</v>
      </c>
      <c r="L31" s="4"/>
      <c r="M31" s="10">
        <v>47</v>
      </c>
      <c r="N31" s="11"/>
      <c r="O31" s="30"/>
      <c r="P31" s="25">
        <f t="shared" si="5"/>
        <v>28</v>
      </c>
      <c r="Q31" s="7" t="s">
        <v>42</v>
      </c>
      <c r="R31" s="4">
        <v>5594</v>
      </c>
      <c r="S31" s="34"/>
      <c r="T31" s="47">
        <v>88</v>
      </c>
      <c r="U31" s="48"/>
      <c r="V31" s="4">
        <f t="shared" si="6"/>
        <v>2903.92</v>
      </c>
      <c r="W31" s="34"/>
      <c r="X31" s="35">
        <f t="shared" si="2"/>
        <v>1451.96</v>
      </c>
      <c r="Y31" s="36"/>
      <c r="Z31" s="34">
        <f t="shared" si="3"/>
        <v>1451.96</v>
      </c>
      <c r="AA31" s="34"/>
      <c r="AB31" s="35">
        <v>47</v>
      </c>
      <c r="AC31" s="11"/>
    </row>
    <row r="32" spans="1:29" ht="15.75">
      <c r="A32" s="25">
        <f t="shared" si="4"/>
        <v>29</v>
      </c>
      <c r="B32" s="7" t="s">
        <v>43</v>
      </c>
      <c r="C32" s="3">
        <v>1528</v>
      </c>
      <c r="D32" s="3"/>
      <c r="E32" s="10">
        <v>100</v>
      </c>
      <c r="F32" s="11"/>
      <c r="G32" s="2">
        <v>963.64</v>
      </c>
      <c r="H32" s="3"/>
      <c r="I32" s="14">
        <f t="shared" si="0"/>
        <v>481.82</v>
      </c>
      <c r="J32" s="11"/>
      <c r="K32" s="4">
        <f t="shared" si="1"/>
        <v>481.82</v>
      </c>
      <c r="L32" s="4"/>
      <c r="M32" s="10">
        <v>7</v>
      </c>
      <c r="N32" s="11"/>
      <c r="O32" s="30"/>
      <c r="P32" s="25">
        <f t="shared" si="5"/>
        <v>29</v>
      </c>
      <c r="Q32" s="7" t="s">
        <v>43</v>
      </c>
      <c r="R32" s="4">
        <v>769</v>
      </c>
      <c r="S32" s="34"/>
      <c r="T32" s="47">
        <v>99</v>
      </c>
      <c r="U32" s="48"/>
      <c r="V32" s="4">
        <f t="shared" si="6"/>
        <v>497.68</v>
      </c>
      <c r="W32" s="34"/>
      <c r="X32" s="35">
        <f t="shared" si="2"/>
        <v>248.84</v>
      </c>
      <c r="Y32" s="36"/>
      <c r="Z32" s="34">
        <f t="shared" si="3"/>
        <v>248.84</v>
      </c>
      <c r="AA32" s="34"/>
      <c r="AB32" s="35">
        <v>7</v>
      </c>
      <c r="AC32" s="11"/>
    </row>
    <row r="33" spans="1:29" ht="15.75">
      <c r="A33" s="25">
        <f t="shared" si="4"/>
        <v>30</v>
      </c>
      <c r="B33" s="7" t="s">
        <v>44</v>
      </c>
      <c r="C33" s="3">
        <v>9912</v>
      </c>
      <c r="D33" s="3"/>
      <c r="E33" s="10">
        <v>100</v>
      </c>
      <c r="F33" s="11"/>
      <c r="G33" s="2">
        <v>6252.56</v>
      </c>
      <c r="H33" s="3"/>
      <c r="I33" s="14">
        <f t="shared" si="0"/>
        <v>3126.28</v>
      </c>
      <c r="J33" s="11"/>
      <c r="K33" s="4">
        <f t="shared" si="1"/>
        <v>3126.28</v>
      </c>
      <c r="L33" s="4"/>
      <c r="M33" s="10">
        <v>18</v>
      </c>
      <c r="N33" s="11"/>
      <c r="O33" s="30"/>
      <c r="P33" s="25">
        <f t="shared" si="5"/>
        <v>30</v>
      </c>
      <c r="Q33" s="7" t="s">
        <v>44</v>
      </c>
      <c r="R33" s="4">
        <v>4980</v>
      </c>
      <c r="S33" s="34"/>
      <c r="T33" s="47">
        <v>100</v>
      </c>
      <c r="U33" s="48"/>
      <c r="V33" s="4">
        <v>3208.84</v>
      </c>
      <c r="W33" s="34"/>
      <c r="X33" s="35">
        <f t="shared" si="2"/>
        <v>1604.42</v>
      </c>
      <c r="Y33" s="36"/>
      <c r="Z33" s="34">
        <f t="shared" si="3"/>
        <v>1604.42</v>
      </c>
      <c r="AA33" s="34"/>
      <c r="AB33" s="35">
        <v>18</v>
      </c>
      <c r="AC33" s="11"/>
    </row>
    <row r="34" spans="1:29" ht="15.75">
      <c r="A34" s="25">
        <f t="shared" si="4"/>
        <v>31</v>
      </c>
      <c r="B34" s="7" t="s">
        <v>7</v>
      </c>
      <c r="C34" s="3">
        <v>3461</v>
      </c>
      <c r="D34" s="3"/>
      <c r="E34" s="10">
        <v>100</v>
      </c>
      <c r="F34" s="11"/>
      <c r="G34" s="2">
        <v>2169.72</v>
      </c>
      <c r="H34" s="3"/>
      <c r="I34" s="14">
        <f t="shared" si="0"/>
        <v>1084.86</v>
      </c>
      <c r="J34" s="11"/>
      <c r="K34" s="4">
        <f t="shared" si="1"/>
        <v>1084.86</v>
      </c>
      <c r="L34" s="4"/>
      <c r="M34" s="10">
        <v>8</v>
      </c>
      <c r="N34" s="11"/>
      <c r="O34" s="30"/>
      <c r="P34" s="25">
        <f t="shared" si="5"/>
        <v>31</v>
      </c>
      <c r="Q34" s="7" t="s">
        <v>7</v>
      </c>
      <c r="R34" s="4">
        <v>1771</v>
      </c>
      <c r="S34" s="34"/>
      <c r="T34" s="47">
        <v>98</v>
      </c>
      <c r="U34" s="48"/>
      <c r="V34" s="4">
        <f t="shared" si="6"/>
        <v>1120.57</v>
      </c>
      <c r="W34" s="34"/>
      <c r="X34" s="35">
        <f t="shared" si="2"/>
        <v>560.285</v>
      </c>
      <c r="Y34" s="36"/>
      <c r="Z34" s="34">
        <f t="shared" si="3"/>
        <v>560.285</v>
      </c>
      <c r="AA34" s="34"/>
      <c r="AB34" s="35">
        <v>8</v>
      </c>
      <c r="AC34" s="11"/>
    </row>
    <row r="35" spans="1:29" ht="15.75">
      <c r="A35" s="25">
        <f t="shared" si="4"/>
        <v>32</v>
      </c>
      <c r="B35" s="7" t="s">
        <v>45</v>
      </c>
      <c r="C35" s="3">
        <v>11760</v>
      </c>
      <c r="D35" s="3"/>
      <c r="E35" s="10">
        <v>100</v>
      </c>
      <c r="F35" s="11"/>
      <c r="G35" s="2">
        <v>7425.12</v>
      </c>
      <c r="H35" s="3"/>
      <c r="I35" s="14">
        <f t="shared" si="0"/>
        <v>3712.56</v>
      </c>
      <c r="J35" s="11"/>
      <c r="K35" s="4">
        <f t="shared" si="1"/>
        <v>3712.56</v>
      </c>
      <c r="L35" s="4"/>
      <c r="M35" s="10">
        <v>50</v>
      </c>
      <c r="N35" s="11"/>
      <c r="O35" s="30"/>
      <c r="P35" s="25">
        <f t="shared" si="5"/>
        <v>32</v>
      </c>
      <c r="Q35" s="7" t="s">
        <v>45</v>
      </c>
      <c r="R35" s="4">
        <v>6107</v>
      </c>
      <c r="S35" s="34"/>
      <c r="T35" s="47">
        <v>100</v>
      </c>
      <c r="U35" s="48"/>
      <c r="V35" s="4">
        <f t="shared" si="6"/>
        <v>3834.75</v>
      </c>
      <c r="W35" s="34"/>
      <c r="X35" s="35">
        <f t="shared" si="2"/>
        <v>1917.375</v>
      </c>
      <c r="Y35" s="36"/>
      <c r="Z35" s="34">
        <f t="shared" si="3"/>
        <v>1917.375</v>
      </c>
      <c r="AA35" s="34"/>
      <c r="AB35" s="35">
        <v>50</v>
      </c>
      <c r="AC35" s="11"/>
    </row>
    <row r="36" spans="1:29" ht="15.75">
      <c r="A36" s="25">
        <f t="shared" si="4"/>
        <v>33</v>
      </c>
      <c r="B36" s="7" t="s">
        <v>16</v>
      </c>
      <c r="C36" s="3">
        <v>2184</v>
      </c>
      <c r="D36" s="3"/>
      <c r="E36" s="10">
        <v>100</v>
      </c>
      <c r="F36" s="11"/>
      <c r="G36" s="2">
        <v>1357.04</v>
      </c>
      <c r="H36" s="3"/>
      <c r="I36" s="14">
        <f t="shared" si="0"/>
        <v>678.52</v>
      </c>
      <c r="J36" s="11"/>
      <c r="K36" s="4">
        <f t="shared" si="1"/>
        <v>678.52</v>
      </c>
      <c r="L36" s="4"/>
      <c r="M36" s="10">
        <v>8</v>
      </c>
      <c r="N36" s="11"/>
      <c r="O36" s="30"/>
      <c r="P36" s="25">
        <f t="shared" si="5"/>
        <v>33</v>
      </c>
      <c r="Q36" s="7" t="s">
        <v>16</v>
      </c>
      <c r="R36" s="4">
        <v>1040</v>
      </c>
      <c r="S36" s="34"/>
      <c r="T36" s="47">
        <v>100</v>
      </c>
      <c r="U36" s="48"/>
      <c r="V36" s="4">
        <v>638.24</v>
      </c>
      <c r="W36" s="34"/>
      <c r="X36" s="35">
        <f t="shared" si="2"/>
        <v>319.12</v>
      </c>
      <c r="Y36" s="36"/>
      <c r="Z36" s="34">
        <f t="shared" si="3"/>
        <v>319.12</v>
      </c>
      <c r="AA36" s="34"/>
      <c r="AB36" s="35">
        <v>8</v>
      </c>
      <c r="AC36" s="11"/>
    </row>
    <row r="37" spans="1:29" ht="15.75">
      <c r="A37" s="25">
        <f t="shared" si="4"/>
        <v>34</v>
      </c>
      <c r="B37" s="7" t="s">
        <v>22</v>
      </c>
      <c r="C37" s="3">
        <v>11393</v>
      </c>
      <c r="D37" s="3"/>
      <c r="E37" s="10">
        <v>100</v>
      </c>
      <c r="F37" s="11"/>
      <c r="G37" s="2">
        <v>7412.42</v>
      </c>
      <c r="H37" s="3"/>
      <c r="I37" s="14">
        <f t="shared" si="0"/>
        <v>3706.21</v>
      </c>
      <c r="J37" s="11"/>
      <c r="K37" s="4">
        <f t="shared" si="1"/>
        <v>3706.21</v>
      </c>
      <c r="L37" s="4"/>
      <c r="M37" s="10">
        <v>10</v>
      </c>
      <c r="N37" s="11"/>
      <c r="O37" s="30"/>
      <c r="P37" s="25">
        <f t="shared" si="5"/>
        <v>34</v>
      </c>
      <c r="Q37" s="7" t="s">
        <v>22</v>
      </c>
      <c r="R37" s="4">
        <v>5624</v>
      </c>
      <c r="S37" s="34"/>
      <c r="T37" s="47">
        <v>100</v>
      </c>
      <c r="U37" s="48"/>
      <c r="V37" s="4">
        <v>3795.56</v>
      </c>
      <c r="W37" s="34"/>
      <c r="X37" s="35">
        <f t="shared" si="2"/>
        <v>1897.78</v>
      </c>
      <c r="Y37" s="36"/>
      <c r="Z37" s="34">
        <f t="shared" si="3"/>
        <v>1897.78</v>
      </c>
      <c r="AA37" s="34"/>
      <c r="AB37" s="35">
        <v>10</v>
      </c>
      <c r="AC37" s="11"/>
    </row>
    <row r="38" spans="1:29" ht="15.75">
      <c r="A38" s="25">
        <f t="shared" si="4"/>
        <v>35</v>
      </c>
      <c r="B38" s="7" t="s">
        <v>46</v>
      </c>
      <c r="C38" s="3">
        <v>9450</v>
      </c>
      <c r="D38" s="3"/>
      <c r="E38" s="10">
        <v>100</v>
      </c>
      <c r="F38" s="11"/>
      <c r="G38" s="2">
        <v>5983.32</v>
      </c>
      <c r="H38" s="3"/>
      <c r="I38" s="14">
        <f t="shared" si="0"/>
        <v>2991.66</v>
      </c>
      <c r="J38" s="11"/>
      <c r="K38" s="4">
        <f t="shared" si="1"/>
        <v>2991.66</v>
      </c>
      <c r="L38" s="4"/>
      <c r="M38" s="10">
        <v>12</v>
      </c>
      <c r="N38" s="11"/>
      <c r="O38" s="30"/>
      <c r="P38" s="25">
        <f t="shared" si="5"/>
        <v>35</v>
      </c>
      <c r="Q38" s="7" t="s">
        <v>46</v>
      </c>
      <c r="R38" s="4">
        <v>4681</v>
      </c>
      <c r="S38" s="34"/>
      <c r="T38" s="47">
        <v>100</v>
      </c>
      <c r="U38" s="48"/>
      <c r="V38" s="4">
        <v>3087.3</v>
      </c>
      <c r="W38" s="34"/>
      <c r="X38" s="35">
        <f t="shared" si="2"/>
        <v>1543.65</v>
      </c>
      <c r="Y38" s="36"/>
      <c r="Z38" s="34">
        <f t="shared" si="3"/>
        <v>1543.65</v>
      </c>
      <c r="AA38" s="34"/>
      <c r="AB38" s="35">
        <v>12</v>
      </c>
      <c r="AC38" s="11"/>
    </row>
    <row r="39" spans="1:29" ht="15.75">
      <c r="A39" s="25">
        <f t="shared" si="4"/>
        <v>36</v>
      </c>
      <c r="B39" s="7" t="s">
        <v>18</v>
      </c>
      <c r="C39" s="3">
        <v>2445</v>
      </c>
      <c r="D39" s="3"/>
      <c r="E39" s="10">
        <v>52</v>
      </c>
      <c r="F39" s="11"/>
      <c r="G39" s="2">
        <v>805.46</v>
      </c>
      <c r="H39" s="3"/>
      <c r="I39" s="14">
        <f t="shared" si="0"/>
        <v>402.73</v>
      </c>
      <c r="J39" s="11"/>
      <c r="K39" s="4">
        <f t="shared" si="1"/>
        <v>402.73</v>
      </c>
      <c r="L39" s="4"/>
      <c r="M39" s="10">
        <v>8</v>
      </c>
      <c r="N39" s="11"/>
      <c r="O39" s="30"/>
      <c r="P39" s="25">
        <f t="shared" si="5"/>
        <v>36</v>
      </c>
      <c r="Q39" s="7" t="s">
        <v>18</v>
      </c>
      <c r="R39" s="4">
        <v>1215</v>
      </c>
      <c r="S39" s="34"/>
      <c r="T39" s="47">
        <v>52</v>
      </c>
      <c r="U39" s="48"/>
      <c r="V39" s="4">
        <v>415.74</v>
      </c>
      <c r="W39" s="34"/>
      <c r="X39" s="35">
        <f t="shared" si="2"/>
        <v>207.87</v>
      </c>
      <c r="Y39" s="36"/>
      <c r="Z39" s="34">
        <f t="shared" si="3"/>
        <v>207.87</v>
      </c>
      <c r="AA39" s="34"/>
      <c r="AB39" s="35">
        <v>8</v>
      </c>
      <c r="AC39" s="11"/>
    </row>
    <row r="40" spans="1:29" ht="15.75">
      <c r="A40" s="26">
        <f t="shared" si="4"/>
        <v>37</v>
      </c>
      <c r="B40" s="8" t="s">
        <v>8</v>
      </c>
      <c r="C40" s="28">
        <v>5040</v>
      </c>
      <c r="D40" s="3"/>
      <c r="E40" s="12">
        <v>100</v>
      </c>
      <c r="F40" s="13"/>
      <c r="G40" s="2">
        <v>3057.06</v>
      </c>
      <c r="H40" s="3"/>
      <c r="I40" s="15">
        <f t="shared" si="0"/>
        <v>1528.53</v>
      </c>
      <c r="J40" s="13"/>
      <c r="K40" s="4">
        <f t="shared" si="1"/>
        <v>1528.53</v>
      </c>
      <c r="L40" s="4"/>
      <c r="M40" s="12">
        <v>10</v>
      </c>
      <c r="N40" s="13"/>
      <c r="O40" s="30"/>
      <c r="P40" s="26">
        <f t="shared" si="5"/>
        <v>37</v>
      </c>
      <c r="Q40" s="8" t="s">
        <v>8</v>
      </c>
      <c r="R40" s="43">
        <v>2499</v>
      </c>
      <c r="S40" s="34"/>
      <c r="T40" s="49">
        <v>99</v>
      </c>
      <c r="U40" s="50"/>
      <c r="V40" s="4">
        <f t="shared" si="6"/>
        <v>1578.84</v>
      </c>
      <c r="W40" s="34"/>
      <c r="X40" s="37">
        <f t="shared" si="2"/>
        <v>789.42</v>
      </c>
      <c r="Y40" s="38"/>
      <c r="Z40" s="34">
        <f t="shared" si="3"/>
        <v>789.42</v>
      </c>
      <c r="AA40" s="34"/>
      <c r="AB40" s="37">
        <v>10</v>
      </c>
      <c r="AC40" s="13"/>
    </row>
    <row r="41" spans="1:29" s="16" customFormat="1" ht="13.5">
      <c r="A41" s="19"/>
      <c r="B41" s="9" t="s">
        <v>31</v>
      </c>
      <c r="C41" s="17">
        <f>SUM(C4:C40)</f>
        <v>229304</v>
      </c>
      <c r="D41" s="18"/>
      <c r="E41" s="19"/>
      <c r="F41" s="20"/>
      <c r="G41" s="21">
        <f>SUM(G4:G40)</f>
        <v>146677.55999999997</v>
      </c>
      <c r="H41" s="18"/>
      <c r="I41" s="22">
        <f>SUM(I4:I40)</f>
        <v>73338.77999999998</v>
      </c>
      <c r="J41" s="18"/>
      <c r="K41" s="22">
        <f>SUM(K4:K40)</f>
        <v>73338.77999999998</v>
      </c>
      <c r="L41" s="23"/>
      <c r="M41" s="17">
        <f>SUM(M4:M40)</f>
        <v>494</v>
      </c>
      <c r="N41" s="18"/>
      <c r="O41" s="31"/>
      <c r="P41" s="32"/>
      <c r="Q41" s="9" t="s">
        <v>31</v>
      </c>
      <c r="R41" s="22">
        <f>SUM(R4:R40)</f>
        <v>111306</v>
      </c>
      <c r="S41" s="40"/>
      <c r="T41" s="41"/>
      <c r="U41" s="42"/>
      <c r="V41" s="22">
        <f>SUM(V4:V40)</f>
        <v>70626.38999999998</v>
      </c>
      <c r="W41" s="40"/>
      <c r="X41" s="39">
        <f>SUM(X4:X40)</f>
        <v>35313.19499999999</v>
      </c>
      <c r="Y41" s="40"/>
      <c r="Z41" s="39">
        <f>SUM(Z4:Z40)</f>
        <v>35313.19499999999</v>
      </c>
      <c r="AA41" s="40"/>
      <c r="AB41" s="39">
        <f>SUM(AB4:AB40)</f>
        <v>463</v>
      </c>
      <c r="AC41" s="18"/>
    </row>
    <row r="42" ht="12.75">
      <c r="V42" s="5"/>
    </row>
    <row r="43" ht="12.75">
      <c r="V43" s="2"/>
    </row>
  </sheetData>
  <mergeCells count="50">
    <mergeCell ref="Z3:AA3"/>
    <mergeCell ref="X3:Y3"/>
    <mergeCell ref="V3:W3"/>
    <mergeCell ref="E3:F3"/>
    <mergeCell ref="C3:D3"/>
    <mergeCell ref="M3:N3"/>
    <mergeCell ref="K3:L3"/>
    <mergeCell ref="I3:J3"/>
    <mergeCell ref="G3:H3"/>
    <mergeCell ref="T7:U7"/>
    <mergeCell ref="T8:U8"/>
    <mergeCell ref="T9:U9"/>
    <mergeCell ref="Q1:AB1"/>
    <mergeCell ref="T4:U4"/>
    <mergeCell ref="T5:U5"/>
    <mergeCell ref="T6:U6"/>
    <mergeCell ref="T3:U3"/>
    <mergeCell ref="R3:S3"/>
    <mergeCell ref="AB3:AC3"/>
    <mergeCell ref="T10:U10"/>
    <mergeCell ref="T11:U11"/>
    <mergeCell ref="T12:U12"/>
    <mergeCell ref="T13:U13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34:U34"/>
    <mergeCell ref="T27:U27"/>
    <mergeCell ref="T28:U28"/>
    <mergeCell ref="T29:U29"/>
    <mergeCell ref="T30:U30"/>
    <mergeCell ref="T14:U14"/>
    <mergeCell ref="T40:U40"/>
    <mergeCell ref="T39:U39"/>
    <mergeCell ref="T35:U35"/>
    <mergeCell ref="T36:U36"/>
    <mergeCell ref="T37:U37"/>
    <mergeCell ref="T38:U38"/>
    <mergeCell ref="T31:U31"/>
    <mergeCell ref="T32:U32"/>
    <mergeCell ref="T33:U33"/>
  </mergeCells>
  <printOptions horizontalCentered="1" verticalCentered="1"/>
  <pageMargins left="0.31496062992125984" right="0.2755905511811024" top="0.6692913385826772" bottom="0.551181102362204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Mediocredito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Silvestri</dc:creator>
  <cp:keywords/>
  <dc:description/>
  <cp:lastModifiedBy>TiritteraS</cp:lastModifiedBy>
  <cp:lastPrinted>2005-10-12T10:32:40Z</cp:lastPrinted>
  <dcterms:created xsi:type="dcterms:W3CDTF">2002-07-04T14:57:00Z</dcterms:created>
  <dcterms:modified xsi:type="dcterms:W3CDTF">2005-10-12T10:33:33Z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61252468</vt:i4>
  </property>
  <property fmtid="{D5CDD505-2E9C-101B-9397-08002B2CF9AE}" pid="3" name="_EmailSubject">
    <vt:lpwstr>tabella agrofuturo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</Properties>
</file>