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Inv.Ti per Tab. di spesa e Reg." sheetId="1" r:id="rId1"/>
    <sheet name="Contributo" sheetId="2" r:id="rId2"/>
  </sheets>
  <definedNames>
    <definedName name="_xlnm.Print_Area" localSheetId="1">'Contributo'!$A$1:$J$29</definedName>
  </definedNames>
  <calcPr fullCalcOnLoad="1"/>
</workbook>
</file>

<file path=xl/sharedStrings.xml><?xml version="1.0" encoding="utf-8"?>
<sst xmlns="http://schemas.openxmlformats.org/spreadsheetml/2006/main" count="67" uniqueCount="38">
  <si>
    <t>Denominazione beneficiario e Distr. regionale</t>
  </si>
  <si>
    <t>1A</t>
  </si>
  <si>
    <t>2A</t>
  </si>
  <si>
    <t>3A</t>
  </si>
  <si>
    <t>4A</t>
  </si>
  <si>
    <t>5A</t>
  </si>
  <si>
    <t>Totale</t>
  </si>
  <si>
    <t>ASSOCIAZIONE MARSICANA PRODUTTORI PATATE SCARL</t>
  </si>
  <si>
    <t xml:space="preserve">     ABRUZZO</t>
  </si>
  <si>
    <t>CISA Scarl</t>
  </si>
  <si>
    <t xml:space="preserve">     LAZIO</t>
  </si>
  <si>
    <t>CONSORZIO ORTOFRUTTA SICILIA SCARL</t>
  </si>
  <si>
    <t xml:space="preserve">     SICILIA</t>
  </si>
  <si>
    <t>COOPERATIVA  A DOMICILIO Srl</t>
  </si>
  <si>
    <t>COOPERATIVA COVALPA PATATE</t>
  </si>
  <si>
    <t xml:space="preserve">     CAMPANIA</t>
  </si>
  <si>
    <t xml:space="preserve">     PUGLIA</t>
  </si>
  <si>
    <t>COOPERATIVA RISORGIMENTO SCARL</t>
  </si>
  <si>
    <t>RINASCITA SCARL</t>
  </si>
  <si>
    <t>ABRUZZO</t>
  </si>
  <si>
    <t>CAMPANIA</t>
  </si>
  <si>
    <t>LAZIO</t>
  </si>
  <si>
    <t>PUGLIA</t>
  </si>
  <si>
    <t>SICILIA</t>
  </si>
  <si>
    <t>Tab. 1: C.I.S.A - Investimenti ammissibili (Valori espressi in Euro)</t>
  </si>
  <si>
    <t>Tab. 2: C.I.S.A  - Contributo in conto capitale e finanziamento agevolato (Valori espressi in Euro)</t>
  </si>
  <si>
    <t>Denominazione beneficiario</t>
  </si>
  <si>
    <t>Contributo in conto capitale</t>
  </si>
  <si>
    <t>Finanziamento agevolato</t>
  </si>
  <si>
    <t>Totale investimenti</t>
  </si>
  <si>
    <t>Totale contributo</t>
  </si>
  <si>
    <t>ESL</t>
  </si>
  <si>
    <t>2A (40%)</t>
  </si>
  <si>
    <t>2A (50%)</t>
  </si>
  <si>
    <t>Tot. Investimenti</t>
  </si>
  <si>
    <t>Tot. contributo</t>
  </si>
  <si>
    <t>4A (50%)</t>
  </si>
  <si>
    <t>4A (75%)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</si>
</sst>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5.421875" style="1" customWidth="1"/>
    <col min="2" max="7" width="11.140625" style="1" bestFit="1" customWidth="1"/>
    <col min="8" max="16384" width="9.140625" style="1" customWidth="1"/>
  </cols>
  <sheetData>
    <row r="1" spans="1:7" ht="11.25">
      <c r="A1" s="17" t="s">
        <v>24</v>
      </c>
      <c r="B1" s="17"/>
      <c r="C1" s="17"/>
      <c r="D1" s="17"/>
      <c r="E1" s="17"/>
      <c r="F1" s="17"/>
      <c r="G1" s="17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0</v>
      </c>
      <c r="C3" s="6">
        <v>1159500</v>
      </c>
      <c r="D3" s="6">
        <v>202500</v>
      </c>
      <c r="E3" s="6">
        <v>0</v>
      </c>
      <c r="F3" s="6">
        <v>0</v>
      </c>
      <c r="G3" s="6">
        <v>1362000</v>
      </c>
    </row>
    <row r="4" spans="1:7" ht="11.25">
      <c r="A4" s="1" t="s">
        <v>8</v>
      </c>
      <c r="B4" s="5">
        <v>0</v>
      </c>
      <c r="C4" s="5">
        <v>1159500</v>
      </c>
      <c r="D4" s="5">
        <v>202500</v>
      </c>
      <c r="E4" s="5">
        <v>0</v>
      </c>
      <c r="F4" s="5">
        <v>0</v>
      </c>
      <c r="G4" s="5">
        <v>1362000</v>
      </c>
    </row>
    <row r="5" spans="1:7" ht="11.25">
      <c r="A5" s="2" t="s">
        <v>9</v>
      </c>
      <c r="B5" s="6">
        <v>0</v>
      </c>
      <c r="C5" s="6">
        <v>0</v>
      </c>
      <c r="D5" s="6">
        <v>729000</v>
      </c>
      <c r="E5" s="6">
        <v>1570000</v>
      </c>
      <c r="F5" s="6">
        <v>1070000</v>
      </c>
      <c r="G5" s="6">
        <v>3369000</v>
      </c>
    </row>
    <row r="6" spans="1:7" ht="11.25">
      <c r="A6" s="1" t="s">
        <v>10</v>
      </c>
      <c r="B6" s="5">
        <v>0</v>
      </c>
      <c r="C6" s="5">
        <v>0</v>
      </c>
      <c r="D6" s="5">
        <v>729000</v>
      </c>
      <c r="E6" s="5">
        <v>1570000</v>
      </c>
      <c r="F6" s="5">
        <v>1070000</v>
      </c>
      <c r="G6" s="5">
        <v>3369000</v>
      </c>
    </row>
    <row r="7" spans="1:7" ht="11.25">
      <c r="A7" s="2" t="s">
        <v>11</v>
      </c>
      <c r="B7" s="6">
        <v>0</v>
      </c>
      <c r="C7" s="6">
        <v>843000</v>
      </c>
      <c r="D7" s="6">
        <v>135000</v>
      </c>
      <c r="E7" s="6">
        <v>80000</v>
      </c>
      <c r="F7" s="6">
        <v>0</v>
      </c>
      <c r="G7" s="6">
        <v>1058000</v>
      </c>
    </row>
    <row r="8" spans="1:7" ht="11.25">
      <c r="A8" s="1" t="s">
        <v>12</v>
      </c>
      <c r="B8" s="5">
        <v>0</v>
      </c>
      <c r="C8" s="5">
        <v>843000</v>
      </c>
      <c r="D8" s="5">
        <v>135000</v>
      </c>
      <c r="E8" s="5">
        <v>80000</v>
      </c>
      <c r="F8" s="5">
        <v>0</v>
      </c>
      <c r="G8" s="5">
        <v>1058000</v>
      </c>
    </row>
    <row r="9" spans="1:7" ht="11.25">
      <c r="A9" s="2" t="s">
        <v>13</v>
      </c>
      <c r="B9" s="6">
        <v>0</v>
      </c>
      <c r="C9" s="6">
        <v>469530</v>
      </c>
      <c r="D9" s="6">
        <v>300000</v>
      </c>
      <c r="E9" s="6">
        <v>0</v>
      </c>
      <c r="F9" s="6">
        <v>0</v>
      </c>
      <c r="G9" s="6">
        <v>769530</v>
      </c>
    </row>
    <row r="10" spans="1:7" ht="11.25">
      <c r="A10" s="1" t="s">
        <v>10</v>
      </c>
      <c r="B10" s="5">
        <v>0</v>
      </c>
      <c r="C10" s="5">
        <v>469530</v>
      </c>
      <c r="D10" s="5">
        <v>300000</v>
      </c>
      <c r="E10" s="5">
        <v>0</v>
      </c>
      <c r="F10" s="5">
        <v>0</v>
      </c>
      <c r="G10" s="5">
        <v>769530</v>
      </c>
    </row>
    <row r="11" spans="1:7" ht="11.25">
      <c r="A11" s="2" t="s">
        <v>14</v>
      </c>
      <c r="B11" s="6">
        <v>0</v>
      </c>
      <c r="C11" s="6">
        <v>755000</v>
      </c>
      <c r="D11" s="6">
        <v>412000</v>
      </c>
      <c r="E11" s="6">
        <v>0</v>
      </c>
      <c r="F11" s="6">
        <v>0</v>
      </c>
      <c r="G11" s="6">
        <v>1167000</v>
      </c>
    </row>
    <row r="12" spans="1:7" ht="11.25">
      <c r="A12" s="1" t="s">
        <v>8</v>
      </c>
      <c r="B12" s="5">
        <v>0</v>
      </c>
      <c r="C12" s="5">
        <v>755000</v>
      </c>
      <c r="D12" s="5">
        <v>294580</v>
      </c>
      <c r="E12" s="5">
        <v>0</v>
      </c>
      <c r="F12" s="5">
        <v>0</v>
      </c>
      <c r="G12" s="5">
        <v>1049580</v>
      </c>
    </row>
    <row r="13" spans="1:7" ht="11.25">
      <c r="A13" s="1" t="s">
        <v>15</v>
      </c>
      <c r="B13" s="5">
        <v>0</v>
      </c>
      <c r="C13" s="5">
        <v>0</v>
      </c>
      <c r="D13" s="5">
        <v>104236</v>
      </c>
      <c r="E13" s="5">
        <v>0</v>
      </c>
      <c r="F13" s="5">
        <v>0</v>
      </c>
      <c r="G13" s="5">
        <v>104236</v>
      </c>
    </row>
    <row r="14" spans="1:7" ht="11.25">
      <c r="A14" s="1" t="s">
        <v>16</v>
      </c>
      <c r="B14" s="5">
        <v>0</v>
      </c>
      <c r="C14" s="5">
        <v>0</v>
      </c>
      <c r="D14" s="5">
        <v>13184</v>
      </c>
      <c r="E14" s="5">
        <v>0</v>
      </c>
      <c r="F14" s="5">
        <v>0</v>
      </c>
      <c r="G14" s="5">
        <v>13184</v>
      </c>
    </row>
    <row r="15" spans="1:7" ht="11.25">
      <c r="A15" s="2" t="s">
        <v>17</v>
      </c>
      <c r="B15" s="6">
        <v>275000</v>
      </c>
      <c r="C15" s="6">
        <v>31750</v>
      </c>
      <c r="D15" s="6">
        <v>205000</v>
      </c>
      <c r="E15" s="6">
        <v>0</v>
      </c>
      <c r="F15" s="6">
        <v>0</v>
      </c>
      <c r="G15" s="6">
        <v>511750</v>
      </c>
    </row>
    <row r="16" spans="1:7" ht="11.25">
      <c r="A16" s="1" t="s">
        <v>12</v>
      </c>
      <c r="B16" s="5">
        <v>275000</v>
      </c>
      <c r="C16" s="5">
        <v>31750</v>
      </c>
      <c r="D16" s="5">
        <v>205000</v>
      </c>
      <c r="E16" s="5">
        <v>0</v>
      </c>
      <c r="F16" s="5">
        <v>0</v>
      </c>
      <c r="G16" s="5">
        <v>511750</v>
      </c>
    </row>
    <row r="17" spans="1:7" ht="11.25">
      <c r="A17" s="2" t="s">
        <v>18</v>
      </c>
      <c r="B17" s="6">
        <v>462000</v>
      </c>
      <c r="C17" s="6">
        <v>311000</v>
      </c>
      <c r="D17" s="6">
        <v>180000</v>
      </c>
      <c r="E17" s="6">
        <v>0</v>
      </c>
      <c r="F17" s="6">
        <v>0</v>
      </c>
      <c r="G17" s="6">
        <v>953000</v>
      </c>
    </row>
    <row r="18" spans="1:7" ht="11.25">
      <c r="A18" s="1" t="s">
        <v>12</v>
      </c>
      <c r="B18" s="5">
        <v>462000</v>
      </c>
      <c r="C18" s="5">
        <v>311000</v>
      </c>
      <c r="D18" s="5">
        <v>180000</v>
      </c>
      <c r="E18" s="5">
        <v>0</v>
      </c>
      <c r="F18" s="5">
        <v>0</v>
      </c>
      <c r="G18" s="5">
        <v>953000</v>
      </c>
    </row>
    <row r="19" spans="1:7" ht="11.25">
      <c r="A19" s="3" t="s">
        <v>6</v>
      </c>
      <c r="B19" s="7">
        <v>737000</v>
      </c>
      <c r="C19" s="7">
        <v>3569780</v>
      </c>
      <c r="D19" s="7">
        <v>2163500</v>
      </c>
      <c r="E19" s="7">
        <v>1650000</v>
      </c>
      <c r="F19" s="7">
        <v>1070000</v>
      </c>
      <c r="G19" s="7">
        <v>9190280</v>
      </c>
    </row>
    <row r="21" spans="1:3" ht="11.25">
      <c r="A21" s="2" t="s">
        <v>19</v>
      </c>
      <c r="B21" s="6">
        <v>2411580</v>
      </c>
      <c r="C21" s="8">
        <v>0.2624054979826512</v>
      </c>
    </row>
    <row r="22" spans="1:3" ht="11.25">
      <c r="A22" s="2" t="s">
        <v>20</v>
      </c>
      <c r="B22" s="6">
        <v>104236</v>
      </c>
      <c r="C22" s="8">
        <v>0.011341983051658927</v>
      </c>
    </row>
    <row r="23" spans="1:3" ht="11.25">
      <c r="A23" s="2" t="s">
        <v>21</v>
      </c>
      <c r="B23" s="6">
        <v>4138530</v>
      </c>
      <c r="C23" s="8">
        <v>0.45031598602001244</v>
      </c>
    </row>
    <row r="24" spans="1:3" ht="11.25">
      <c r="A24" s="2" t="s">
        <v>22</v>
      </c>
      <c r="B24" s="6">
        <v>13184</v>
      </c>
      <c r="C24" s="8">
        <v>0.0014345591211584413</v>
      </c>
    </row>
    <row r="25" spans="1:3" ht="11.25">
      <c r="A25" s="2" t="s">
        <v>23</v>
      </c>
      <c r="B25" s="6">
        <v>2522750</v>
      </c>
      <c r="C25" s="8">
        <v>0.27450197382451896</v>
      </c>
    </row>
  </sheetData>
  <mergeCells count="1">
    <mergeCell ref="A1:G1"/>
  </mergeCells>
  <printOptions gridLines="1" horizontalCentered="1"/>
  <pageMargins left="0.7874015748031497" right="1.7716535433070868" top="0.984251968503937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32" sqref="A32:H36"/>
    </sheetView>
  </sheetViews>
  <sheetFormatPr defaultColWidth="9.140625" defaultRowHeight="12.75"/>
  <cols>
    <col min="1" max="1" width="47.7109375" style="1" bestFit="1" customWidth="1"/>
    <col min="2" max="8" width="11.140625" style="1" customWidth="1"/>
    <col min="9" max="9" width="14.421875" style="1" bestFit="1" customWidth="1"/>
    <col min="10" max="10" width="12.57421875" style="1" bestFit="1" customWidth="1"/>
    <col min="11" max="11" width="11.140625" style="1" bestFit="1" customWidth="1"/>
    <col min="12" max="16384" width="9.140625" style="1" customWidth="1"/>
  </cols>
  <sheetData>
    <row r="1" spans="1:9" ht="11.25">
      <c r="A1" s="17" t="s">
        <v>25</v>
      </c>
      <c r="B1" s="17"/>
      <c r="C1" s="17"/>
      <c r="D1" s="17"/>
      <c r="E1" s="17"/>
      <c r="F1" s="17"/>
      <c r="G1" s="17"/>
      <c r="H1" s="17"/>
      <c r="I1" s="17"/>
    </row>
    <row r="2" spans="1:10" ht="11.25">
      <c r="A2" s="3" t="s">
        <v>26</v>
      </c>
      <c r="B2" s="4" t="s">
        <v>1</v>
      </c>
      <c r="C2" s="4" t="s">
        <v>32</v>
      </c>
      <c r="D2" s="4" t="s">
        <v>33</v>
      </c>
      <c r="E2" s="4" t="s">
        <v>3</v>
      </c>
      <c r="F2" s="4" t="s">
        <v>36</v>
      </c>
      <c r="G2" s="4" t="s">
        <v>37</v>
      </c>
      <c r="H2" s="4" t="s">
        <v>5</v>
      </c>
      <c r="I2" s="4" t="s">
        <v>34</v>
      </c>
      <c r="J2" s="4" t="s">
        <v>35</v>
      </c>
    </row>
    <row r="3" spans="1:10" ht="11.25">
      <c r="A3" s="2" t="s">
        <v>7</v>
      </c>
      <c r="B3" s="6">
        <v>0</v>
      </c>
      <c r="C3" s="6">
        <v>1159500</v>
      </c>
      <c r="D3" s="6"/>
      <c r="E3" s="6">
        <v>202500</v>
      </c>
      <c r="F3" s="6"/>
      <c r="G3" s="6">
        <v>0</v>
      </c>
      <c r="H3" s="6">
        <v>0</v>
      </c>
      <c r="I3" s="6">
        <f>SUM(B3:H3)</f>
        <v>1362000</v>
      </c>
      <c r="J3" s="13">
        <f>+J4+J5</f>
        <v>666300</v>
      </c>
    </row>
    <row r="4" spans="1:10" ht="11.25">
      <c r="A4" s="9" t="s">
        <v>27</v>
      </c>
      <c r="B4" s="6"/>
      <c r="C4" s="10">
        <f>+(C3*0.4)/2</f>
        <v>231900</v>
      </c>
      <c r="D4" s="6"/>
      <c r="E4" s="10">
        <f>+E3</f>
        <v>202500</v>
      </c>
      <c r="F4" s="10"/>
      <c r="G4" s="6"/>
      <c r="H4" s="6"/>
      <c r="I4" s="6"/>
      <c r="J4" s="11">
        <f>SUM(B4:H4)</f>
        <v>434400</v>
      </c>
    </row>
    <row r="5" spans="1:10" ht="11.25">
      <c r="A5" s="9" t="s">
        <v>28</v>
      </c>
      <c r="B5" s="5"/>
      <c r="C5" s="5">
        <f>+C4</f>
        <v>231900</v>
      </c>
      <c r="D5" s="5"/>
      <c r="E5" s="5">
        <v>0</v>
      </c>
      <c r="F5" s="5"/>
      <c r="G5" s="5"/>
      <c r="H5" s="5"/>
      <c r="I5" s="5"/>
      <c r="J5" s="11">
        <f>SUM(B5:H5)</f>
        <v>231900</v>
      </c>
    </row>
    <row r="6" spans="1:10" ht="11.25">
      <c r="A6" s="2" t="s">
        <v>9</v>
      </c>
      <c r="B6" s="6">
        <v>0</v>
      </c>
      <c r="C6" s="6">
        <v>0</v>
      </c>
      <c r="D6" s="6"/>
      <c r="E6" s="6">
        <v>729000</v>
      </c>
      <c r="F6" s="6">
        <v>1570000</v>
      </c>
      <c r="H6" s="6">
        <v>1070000</v>
      </c>
      <c r="I6" s="6">
        <f>SUM(B6:H6)</f>
        <v>3369000</v>
      </c>
      <c r="J6" s="13">
        <f>+J7+J8</f>
        <v>2584000</v>
      </c>
    </row>
    <row r="7" spans="1:10" ht="11.25">
      <c r="A7" s="9" t="s">
        <v>27</v>
      </c>
      <c r="B7" s="6"/>
      <c r="C7" s="6"/>
      <c r="D7" s="6"/>
      <c r="E7" s="10">
        <f>+E6</f>
        <v>729000</v>
      </c>
      <c r="F7" s="10">
        <f>+(F6*0.5)/2</f>
        <v>392500</v>
      </c>
      <c r="H7" s="10">
        <f>+H6</f>
        <v>1070000</v>
      </c>
      <c r="I7" s="6"/>
      <c r="J7" s="11">
        <f>SUM(B7:H7)</f>
        <v>2191500</v>
      </c>
    </row>
    <row r="8" spans="1:10" ht="11.25">
      <c r="A8" s="9" t="s">
        <v>28</v>
      </c>
      <c r="B8" s="5"/>
      <c r="C8" s="5"/>
      <c r="D8" s="5"/>
      <c r="E8" s="5">
        <v>0</v>
      </c>
      <c r="F8" s="5">
        <f>+F7</f>
        <v>392500</v>
      </c>
      <c r="H8" s="5">
        <v>0</v>
      </c>
      <c r="I8" s="5"/>
      <c r="J8" s="11">
        <f>SUM(B8:H8)</f>
        <v>392500</v>
      </c>
    </row>
    <row r="9" spans="1:10" ht="11.25">
      <c r="A9" s="2" t="s">
        <v>11</v>
      </c>
      <c r="B9" s="6">
        <v>0</v>
      </c>
      <c r="C9" s="6">
        <v>0</v>
      </c>
      <c r="D9" s="6">
        <v>843000</v>
      </c>
      <c r="E9" s="6">
        <v>135000</v>
      </c>
      <c r="F9" s="6"/>
      <c r="G9" s="6">
        <v>80000</v>
      </c>
      <c r="H9" s="6">
        <v>0</v>
      </c>
      <c r="I9" s="6">
        <f>SUM(B9:H9)</f>
        <v>1058000</v>
      </c>
      <c r="J9" s="13">
        <f>+J10+J11</f>
        <v>616500</v>
      </c>
    </row>
    <row r="10" spans="1:10" ht="11.25">
      <c r="A10" s="9" t="s">
        <v>27</v>
      </c>
      <c r="B10" s="6"/>
      <c r="C10" s="6"/>
      <c r="D10" s="10">
        <f>+(D9*0.5)/2</f>
        <v>210750</v>
      </c>
      <c r="E10" s="10">
        <f>+E9</f>
        <v>135000</v>
      </c>
      <c r="F10" s="6"/>
      <c r="G10" s="10">
        <f>+G9*0.75/2</f>
        <v>30000</v>
      </c>
      <c r="H10" s="6"/>
      <c r="I10" s="6"/>
      <c r="J10" s="11">
        <f>SUM(B10:H10)</f>
        <v>375750</v>
      </c>
    </row>
    <row r="11" spans="1:10" ht="11.25">
      <c r="A11" s="9" t="s">
        <v>28</v>
      </c>
      <c r="B11" s="5"/>
      <c r="C11" s="5"/>
      <c r="D11" s="5">
        <f>+D10</f>
        <v>210750</v>
      </c>
      <c r="E11" s="5">
        <v>0</v>
      </c>
      <c r="F11" s="5"/>
      <c r="G11" s="10">
        <f>+G10</f>
        <v>30000</v>
      </c>
      <c r="H11" s="5"/>
      <c r="I11" s="5"/>
      <c r="J11" s="11">
        <f>SUM(B11:H11)</f>
        <v>240750</v>
      </c>
    </row>
    <row r="12" spans="1:10" ht="11.25">
      <c r="A12" s="2" t="s">
        <v>13</v>
      </c>
      <c r="B12" s="6">
        <v>0</v>
      </c>
      <c r="C12" s="6">
        <v>469530</v>
      </c>
      <c r="D12" s="6"/>
      <c r="E12" s="6">
        <v>300000</v>
      </c>
      <c r="F12" s="6"/>
      <c r="G12" s="6">
        <v>0</v>
      </c>
      <c r="H12" s="6">
        <v>0</v>
      </c>
      <c r="I12" s="6">
        <f>SUM(B12:H12)</f>
        <v>769530</v>
      </c>
      <c r="J12" s="13">
        <f>+J13+J14</f>
        <v>487812</v>
      </c>
    </row>
    <row r="13" spans="1:10" ht="11.25">
      <c r="A13" s="9" t="s">
        <v>27</v>
      </c>
      <c r="B13" s="6"/>
      <c r="C13" s="10">
        <f>+(C12*0.4)/2</f>
        <v>93906</v>
      </c>
      <c r="D13" s="6"/>
      <c r="E13" s="10">
        <f>+E12</f>
        <v>300000</v>
      </c>
      <c r="F13" s="6"/>
      <c r="G13" s="6"/>
      <c r="H13" s="6"/>
      <c r="I13" s="6"/>
      <c r="J13" s="11">
        <f>SUM(B13:H13)</f>
        <v>393906</v>
      </c>
    </row>
    <row r="14" spans="1:10" ht="11.25">
      <c r="A14" s="9" t="s">
        <v>28</v>
      </c>
      <c r="B14" s="5"/>
      <c r="C14" s="5">
        <f>+C13</f>
        <v>93906</v>
      </c>
      <c r="D14" s="5"/>
      <c r="E14" s="5">
        <v>0</v>
      </c>
      <c r="F14" s="5"/>
      <c r="G14" s="5"/>
      <c r="H14" s="5"/>
      <c r="I14" s="5"/>
      <c r="J14" s="11">
        <f>SUM(B14:H14)</f>
        <v>93906</v>
      </c>
    </row>
    <row r="15" spans="1:10" ht="11.25">
      <c r="A15" s="2" t="s">
        <v>14</v>
      </c>
      <c r="B15" s="6">
        <v>0</v>
      </c>
      <c r="C15" s="6">
        <v>755000</v>
      </c>
      <c r="D15" s="6">
        <v>0</v>
      </c>
      <c r="E15" s="6">
        <v>412000</v>
      </c>
      <c r="F15" s="6"/>
      <c r="G15" s="6">
        <v>0</v>
      </c>
      <c r="H15" s="6">
        <v>0</v>
      </c>
      <c r="I15" s="6">
        <f>SUM(B15:H15)</f>
        <v>1167000</v>
      </c>
      <c r="J15" s="13">
        <f>+J16+J17</f>
        <v>714000</v>
      </c>
    </row>
    <row r="16" spans="1:10" ht="11.25">
      <c r="A16" s="9" t="s">
        <v>27</v>
      </c>
      <c r="B16" s="5"/>
      <c r="C16" s="10">
        <f>+(C15*0.4)/2</f>
        <v>151000</v>
      </c>
      <c r="D16" s="5"/>
      <c r="E16" s="10">
        <f>+E15</f>
        <v>412000</v>
      </c>
      <c r="F16" s="5"/>
      <c r="G16" s="5"/>
      <c r="H16" s="5"/>
      <c r="I16" s="5"/>
      <c r="J16" s="11">
        <f>SUM(B16:H16)</f>
        <v>563000</v>
      </c>
    </row>
    <row r="17" spans="1:10" ht="11.25">
      <c r="A17" s="9" t="s">
        <v>28</v>
      </c>
      <c r="B17" s="5"/>
      <c r="C17" s="5">
        <f>+C16</f>
        <v>151000</v>
      </c>
      <c r="D17" s="5"/>
      <c r="E17" s="5">
        <v>0</v>
      </c>
      <c r="F17" s="5"/>
      <c r="G17" s="5"/>
      <c r="H17" s="5"/>
      <c r="I17" s="5"/>
      <c r="J17" s="11">
        <f>SUM(B17:H17)</f>
        <v>151000</v>
      </c>
    </row>
    <row r="18" spans="1:10" ht="11.25">
      <c r="A18" s="2" t="s">
        <v>17</v>
      </c>
      <c r="B18" s="6">
        <v>275000</v>
      </c>
      <c r="D18" s="6">
        <v>31750</v>
      </c>
      <c r="E18" s="6">
        <v>205000</v>
      </c>
      <c r="F18" s="6"/>
      <c r="G18" s="6">
        <v>0</v>
      </c>
      <c r="H18" s="6">
        <v>0</v>
      </c>
      <c r="I18" s="6">
        <f>SUM(B18:H18)</f>
        <v>511750</v>
      </c>
      <c r="J18" s="13">
        <f>+J19+J20</f>
        <v>358375</v>
      </c>
    </row>
    <row r="19" spans="1:10" ht="11.25">
      <c r="A19" s="9" t="s">
        <v>27</v>
      </c>
      <c r="B19" s="10">
        <f>+(B18*0.5)/2</f>
        <v>68750</v>
      </c>
      <c r="C19" s="6"/>
      <c r="D19" s="10">
        <f>+(D18*0.5)/2</f>
        <v>7937.5</v>
      </c>
      <c r="E19" s="10">
        <f>+E18</f>
        <v>205000</v>
      </c>
      <c r="F19" s="6"/>
      <c r="G19" s="6"/>
      <c r="H19" s="6"/>
      <c r="I19" s="6"/>
      <c r="J19" s="11">
        <f>SUM(B19:H19)</f>
        <v>281687.5</v>
      </c>
    </row>
    <row r="20" spans="1:10" ht="11.25">
      <c r="A20" s="9" t="s">
        <v>28</v>
      </c>
      <c r="B20" s="5">
        <f>+B19</f>
        <v>68750</v>
      </c>
      <c r="C20" s="5"/>
      <c r="D20" s="5">
        <f>+D19</f>
        <v>7937.5</v>
      </c>
      <c r="E20" s="5">
        <v>0</v>
      </c>
      <c r="F20" s="5"/>
      <c r="G20" s="5"/>
      <c r="H20" s="5"/>
      <c r="I20" s="5"/>
      <c r="J20" s="11">
        <f>SUM(B20:H20)</f>
        <v>76687.5</v>
      </c>
    </row>
    <row r="21" spans="1:10" ht="11.25">
      <c r="A21" s="2" t="s">
        <v>18</v>
      </c>
      <c r="B21" s="6">
        <v>462000</v>
      </c>
      <c r="C21" s="6">
        <v>0</v>
      </c>
      <c r="D21" s="6">
        <v>311000</v>
      </c>
      <c r="E21" s="6">
        <v>180000</v>
      </c>
      <c r="F21" s="6">
        <v>0</v>
      </c>
      <c r="G21" s="6">
        <v>0</v>
      </c>
      <c r="H21" s="6">
        <v>0</v>
      </c>
      <c r="I21" s="6">
        <f>SUM(B21:H21)</f>
        <v>953000</v>
      </c>
      <c r="J21" s="13">
        <f>+J22+J23</f>
        <v>566500</v>
      </c>
    </row>
    <row r="22" spans="1:10" ht="11.25">
      <c r="A22" s="9" t="s">
        <v>27</v>
      </c>
      <c r="B22" s="10">
        <f>+(B21*0.5)/2</f>
        <v>115500</v>
      </c>
      <c r="C22" s="6"/>
      <c r="D22" s="10">
        <f>+(D21*0.5)/2</f>
        <v>77750</v>
      </c>
      <c r="E22" s="10">
        <f>+E21</f>
        <v>180000</v>
      </c>
      <c r="F22" s="6"/>
      <c r="G22" s="6"/>
      <c r="H22" s="6"/>
      <c r="I22" s="6"/>
      <c r="J22" s="11">
        <f>SUM(B22:H22)</f>
        <v>373250</v>
      </c>
    </row>
    <row r="23" spans="1:10" ht="11.25">
      <c r="A23" s="9" t="s">
        <v>28</v>
      </c>
      <c r="B23" s="5">
        <f>+B22</f>
        <v>115500</v>
      </c>
      <c r="C23" s="5"/>
      <c r="D23" s="5">
        <f>+D22</f>
        <v>77750</v>
      </c>
      <c r="E23" s="5">
        <v>0</v>
      </c>
      <c r="F23" s="5"/>
      <c r="G23" s="5"/>
      <c r="H23" s="5"/>
      <c r="I23" s="5"/>
      <c r="J23" s="11">
        <f>SUM(B23:H23)</f>
        <v>193250</v>
      </c>
    </row>
    <row r="25" spans="1:9" ht="11.25">
      <c r="A25" s="2" t="s">
        <v>29</v>
      </c>
      <c r="B25" s="6">
        <f>+B3+B6+B9+B12+B15+B18+B21</f>
        <v>737000</v>
      </c>
      <c r="C25" s="6">
        <f aca="true" t="shared" si="0" ref="C25:H25">+C3+C6+C9+C12+C15+C18+C21</f>
        <v>2384030</v>
      </c>
      <c r="D25" s="6">
        <f t="shared" si="0"/>
        <v>1185750</v>
      </c>
      <c r="E25" s="6">
        <f t="shared" si="0"/>
        <v>2163500</v>
      </c>
      <c r="F25" s="6">
        <f t="shared" si="0"/>
        <v>1570000</v>
      </c>
      <c r="G25" s="6">
        <f t="shared" si="0"/>
        <v>80000</v>
      </c>
      <c r="H25" s="6">
        <f t="shared" si="0"/>
        <v>1070000</v>
      </c>
      <c r="I25" s="6">
        <f>SUM(B25:H25)</f>
        <v>9190280</v>
      </c>
    </row>
    <row r="26" spans="1:10" s="2" customFormat="1" ht="11.25">
      <c r="A26" s="2" t="s">
        <v>30</v>
      </c>
      <c r="B26" s="13">
        <f>SUM(B27:B28)</f>
        <v>368500</v>
      </c>
      <c r="C26" s="13">
        <f aca="true" t="shared" si="1" ref="C26:H26">SUM(C27:C28)</f>
        <v>953612</v>
      </c>
      <c r="D26" s="13">
        <f t="shared" si="1"/>
        <v>592875</v>
      </c>
      <c r="E26" s="13">
        <f t="shared" si="1"/>
        <v>2163500</v>
      </c>
      <c r="F26" s="13">
        <f t="shared" si="1"/>
        <v>785000</v>
      </c>
      <c r="G26" s="13">
        <f t="shared" si="1"/>
        <v>60000</v>
      </c>
      <c r="H26" s="13">
        <f t="shared" si="1"/>
        <v>1070000</v>
      </c>
      <c r="J26" s="13">
        <f>+J3+J6+J9+J12+J15+J18+J21</f>
        <v>5993487</v>
      </c>
    </row>
    <row r="27" spans="1:10" ht="11.25">
      <c r="A27" s="9" t="s">
        <v>27</v>
      </c>
      <c r="B27" s="10">
        <f>+B4+B7+B10+B13+B16+B19+B22</f>
        <v>184250</v>
      </c>
      <c r="C27" s="10">
        <f aca="true" t="shared" si="2" ref="C27:H27">+C4+C7+C10+C13+C16+C19+C22</f>
        <v>476806</v>
      </c>
      <c r="D27" s="10">
        <f t="shared" si="2"/>
        <v>296437.5</v>
      </c>
      <c r="E27" s="10">
        <f t="shared" si="2"/>
        <v>2163500</v>
      </c>
      <c r="F27" s="10">
        <f t="shared" si="2"/>
        <v>392500</v>
      </c>
      <c r="G27" s="10">
        <f t="shared" si="2"/>
        <v>30000</v>
      </c>
      <c r="H27" s="10">
        <f t="shared" si="2"/>
        <v>1070000</v>
      </c>
      <c r="J27" s="12">
        <f>+J4+J7+J10+J13+J16+J19+J22</f>
        <v>4613493.5</v>
      </c>
    </row>
    <row r="28" spans="1:11" ht="11.25">
      <c r="A28" s="9" t="s">
        <v>28</v>
      </c>
      <c r="B28" s="10">
        <f>+B5+B8+B11+B14+B17+B20+B23</f>
        <v>184250</v>
      </c>
      <c r="C28" s="10">
        <f aca="true" t="shared" si="3" ref="C28:H28">+C5+C8+C11+C14+C17+C20+C23</f>
        <v>476806</v>
      </c>
      <c r="D28" s="10">
        <f t="shared" si="3"/>
        <v>296437.5</v>
      </c>
      <c r="E28" s="10">
        <f t="shared" si="3"/>
        <v>0</v>
      </c>
      <c r="F28" s="10">
        <f t="shared" si="3"/>
        <v>392500</v>
      </c>
      <c r="G28" s="10">
        <f t="shared" si="3"/>
        <v>30000</v>
      </c>
      <c r="H28" s="10">
        <f t="shared" si="3"/>
        <v>0</v>
      </c>
      <c r="J28" s="12">
        <f>+J5+J8+J11+J14+J17+J20+J23</f>
        <v>1379993.5</v>
      </c>
      <c r="K28" s="11"/>
    </row>
    <row r="29" spans="1:8" ht="11.25">
      <c r="A29" s="2" t="s">
        <v>31</v>
      </c>
      <c r="B29" s="14">
        <v>0.3122</v>
      </c>
      <c r="C29" s="8">
        <v>0.2502</v>
      </c>
      <c r="D29" s="8">
        <v>0.3125</v>
      </c>
      <c r="E29" s="15">
        <v>1</v>
      </c>
      <c r="F29" s="16">
        <v>0.3128</v>
      </c>
      <c r="G29" s="8">
        <v>0.4681</v>
      </c>
      <c r="H29" s="15">
        <v>1</v>
      </c>
    </row>
    <row r="33" spans="2:9" ht="11.25">
      <c r="B33" s="11"/>
      <c r="C33" s="11"/>
      <c r="D33" s="11"/>
      <c r="E33" s="11"/>
      <c r="F33" s="11"/>
      <c r="G33" s="11"/>
      <c r="H33" s="11"/>
      <c r="I33" s="11"/>
    </row>
    <row r="34" spans="2:9" ht="11.25">
      <c r="B34" s="11"/>
      <c r="C34" s="11"/>
      <c r="D34" s="11"/>
      <c r="E34" s="11"/>
      <c r="F34" s="11"/>
      <c r="G34" s="11"/>
      <c r="I34" s="11"/>
    </row>
    <row r="35" spans="2:8" ht="11.25">
      <c r="B35" s="11"/>
      <c r="C35" s="11"/>
      <c r="D35" s="11"/>
      <c r="E35" s="11"/>
      <c r="F35" s="11"/>
      <c r="G35" s="11"/>
      <c r="H35" s="11"/>
    </row>
    <row r="36" ht="11.25">
      <c r="B36" s="11"/>
    </row>
  </sheetData>
  <mergeCells count="1">
    <mergeCell ref="A1:I1"/>
  </mergeCells>
  <printOptions gridLines="1"/>
  <pageMargins left="0.7874015748031497" right="1.7716535433070868" top="0.984251968503937" bottom="0.984251968503937" header="0.5118110236220472" footer="0.5118110236220472"/>
  <pageSetup fitToHeight="1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C.I.S.A</dc:title>
  <dc:subject>C.I.S.A</dc:subject>
  <dc:creator>Claudia Radicchi</dc:creator>
  <cp:keywords/>
  <dc:description/>
  <cp:lastModifiedBy>banfis</cp:lastModifiedBy>
  <cp:lastPrinted>2006-02-13T10:22:13Z</cp:lastPrinted>
  <dcterms:created xsi:type="dcterms:W3CDTF">2005-10-18T10:49:21Z</dcterms:created>
  <dcterms:modified xsi:type="dcterms:W3CDTF">2006-04-26T11:33:09Z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-929162553</vt:i4>
  </property>
  <property fmtid="{D5CDD505-2E9C-101B-9397-08002B2CF9AE}" pid="3" name="_EmailSubject">
    <vt:lpwstr>Contratti di filiera CAVIRO, CONAV, CISA e SIGRAD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