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115" windowHeight="5130" activeTab="0"/>
  </bookViews>
  <sheets>
    <sheet name="Foglio 729A" sheetId="1" r:id="rId1"/>
    <sheet name="Foglio 488" sheetId="2" r:id="rId2"/>
  </sheets>
  <definedNames>
    <definedName name="_xlnm.Print_Area" localSheetId="1">'Foglio 488'!$A$1:$M$22</definedName>
    <definedName name="_xlnm.Print_Area" localSheetId="0">'Foglio 729A'!$A$1:$R$21</definedName>
  </definedNames>
  <calcPr fullCalcOnLoad="1"/>
</workbook>
</file>

<file path=xl/sharedStrings.xml><?xml version="1.0" encoding="utf-8"?>
<sst xmlns="http://schemas.openxmlformats.org/spreadsheetml/2006/main" count="87" uniqueCount="68">
  <si>
    <t>Soggetto proponente</t>
  </si>
  <si>
    <t xml:space="preserve">Località </t>
  </si>
  <si>
    <t>Investimenti ammissibili        (in euro)</t>
  </si>
  <si>
    <t>Regime d'aiuto 729/A/2000</t>
  </si>
  <si>
    <t>ULA</t>
  </si>
  <si>
    <t>TIPO DI INTERVENTO</t>
  </si>
  <si>
    <t>Onere finanza pubblica        (in euro)</t>
  </si>
  <si>
    <t>Misura agevo-lazione ESL%</t>
  </si>
  <si>
    <t>% Contributo rispetto al massimo ammissibi le</t>
  </si>
  <si>
    <t>Onere finanza pubblica             (in euro)</t>
  </si>
  <si>
    <t>Onere finanza pubblica              (in euro)</t>
  </si>
  <si>
    <t>Totale onere finanza pubblica             (in euro)</t>
  </si>
  <si>
    <t xml:space="preserve">Aci S. Antonio (CT) </t>
  </si>
  <si>
    <t>Piante Faro di Venerando Faro</t>
  </si>
  <si>
    <t xml:space="preserve">Giarre C.sa Spinoti (CT) </t>
  </si>
  <si>
    <t xml:space="preserve">Coltivazioni floricole e di piante ornamentali in piena aria e coltivazioni floricole e di piante ornamentali in serra. </t>
  </si>
  <si>
    <t>Flora Faro di Michele e Mario Faro</t>
  </si>
  <si>
    <t xml:space="preserve">Coltivazioni floricole e di piante ornamentali in piena aria </t>
  </si>
  <si>
    <t>Acireale (CT)</t>
  </si>
  <si>
    <t>TOTALE 729 /A</t>
  </si>
  <si>
    <t>Regime d'aiuto   488/92</t>
  </si>
  <si>
    <t>Investimenti totali</t>
  </si>
  <si>
    <t xml:space="preserve">Legge 488/92 </t>
  </si>
  <si>
    <t xml:space="preserve">Onere per la finanza pubblica </t>
  </si>
  <si>
    <t xml:space="preserve">AciReale (CT) </t>
  </si>
  <si>
    <t>Obiettivo 1</t>
  </si>
  <si>
    <t xml:space="preserve"> Turismo </t>
  </si>
  <si>
    <t xml:space="preserve">PMI </t>
  </si>
  <si>
    <t xml:space="preserve">Agriturismo </t>
  </si>
  <si>
    <t xml:space="preserve">  Industria </t>
  </si>
  <si>
    <t xml:space="preserve">Fabbricazione di prodotti chimici organizi mediante processi di fermentazione </t>
  </si>
  <si>
    <t>SicilVerde s.n.c.</t>
  </si>
  <si>
    <t>TOTALE 488/92</t>
  </si>
  <si>
    <t>RIEPILOGO</t>
  </si>
  <si>
    <t>investimenti</t>
  </si>
  <si>
    <t>agevolazioni</t>
  </si>
  <si>
    <t xml:space="preserve">TURISMO (L. 488/92)  </t>
  </si>
  <si>
    <t xml:space="preserve">INDUSTRIA (L. 488/92)  </t>
  </si>
  <si>
    <t>98</t>
  </si>
  <si>
    <t>Classifica- zione area</t>
  </si>
  <si>
    <t>(ESN 35% + ESL 15%)</t>
  </si>
  <si>
    <t>Consorzio Conflaj</t>
  </si>
  <si>
    <t xml:space="preserve">Ricerca e sviluppo </t>
  </si>
  <si>
    <t>CONTRATTO DI PROGRAMMA CONFLAJ</t>
  </si>
  <si>
    <t>Classifi- cazione impresa</t>
  </si>
  <si>
    <t>Investimenti (in euro)</t>
  </si>
  <si>
    <t xml:space="preserve"> Investimenti (in euro)</t>
  </si>
  <si>
    <t>Misura agevola- zione ESL%</t>
  </si>
  <si>
    <t xml:space="preserve"> 40%  + 5%   (*)</t>
  </si>
  <si>
    <t>40%  +  5%   (*)</t>
  </si>
  <si>
    <t>TOTALE GENERALE</t>
  </si>
  <si>
    <t xml:space="preserve">Botanica S.r.l. </t>
  </si>
  <si>
    <t>Misura agevola- zione ESL% + ESN%</t>
  </si>
  <si>
    <t>(*) L'onere è stato elevato al 45% ESL poiché trattasi di azienda con giovane agricoltore di cui all'art. 8 del regolamento CE 1257/1999</t>
  </si>
  <si>
    <t xml:space="preserve">Investimenti agricoli  - tab.1 </t>
  </si>
  <si>
    <t xml:space="preserve">Trasformazione e commercializzazione  -  tab.2 </t>
  </si>
  <si>
    <t xml:space="preserve">Ricerca e sviluppo - tab.5            </t>
  </si>
  <si>
    <t>TOTALE 729/A/2000</t>
  </si>
  <si>
    <t>occupazione</t>
  </si>
  <si>
    <t>Agricoli (729/A/2000) TAB. 1</t>
  </si>
  <si>
    <t>Trasformazione (729/A/2000) TAB. 2</t>
  </si>
  <si>
    <t>Ricerca e sviluppo (729/A/2000)  TAB. 5</t>
  </si>
  <si>
    <t xml:space="preserve">Riposto c.ta da Altarello (CT) e Lentini (SR) </t>
  </si>
  <si>
    <t>Aci S. Antonio (CT)</t>
  </si>
  <si>
    <t>Giarre C.da Leonardello (CT)</t>
  </si>
  <si>
    <t>Industria</t>
  </si>
  <si>
    <t>Coltivazioni specializzate vivaistiche e sementiere in piena aria</t>
  </si>
  <si>
    <t>Servizi alle imprese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</si>
</sst>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_-* #,##0.00_-;\-* #,##0.00_-;_-* &quot;-&quot;_-;_-@_-"/>
    <numFmt numFmtId="179" formatCode="_-* #,##0.0_-;\-* #,##0.0_-;_-* &quot;-&quot;_-;_-@_-"/>
    <numFmt numFmtId="180" formatCode="0.0"/>
    <numFmt numFmtId="181" formatCode="#,##0.0"/>
    <numFmt numFmtId="182" formatCode="0.0%"/>
    <numFmt numFmtId="183" formatCode="#,##0.000"/>
    <numFmt numFmtId="184" formatCode="#,##0.0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0.000"/>
    <numFmt numFmtId="190" formatCode="0.0000"/>
  </numFmts>
  <fonts count="22">
    <font>
      <sz val="10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Tahoma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name val="Tahoma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justify" wrapText="1"/>
    </xf>
    <xf numFmtId="0" fontId="4" fillId="0" borderId="3" xfId="0" applyFont="1" applyFill="1" applyBorder="1" applyAlignment="1">
      <alignment horizontal="center" vertical="justify" wrapText="1"/>
    </xf>
    <xf numFmtId="9" fontId="6" fillId="0" borderId="3" xfId="19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5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center"/>
    </xf>
    <xf numFmtId="4" fontId="7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178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0" fontId="7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justify" wrapText="1"/>
    </xf>
    <xf numFmtId="3" fontId="6" fillId="0" borderId="6" xfId="0" applyNumberFormat="1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4" fontId="9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justify" wrapText="1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justify" wrapText="1"/>
    </xf>
    <xf numFmtId="0" fontId="0" fillId="0" borderId="0" xfId="0" applyFont="1" applyFill="1" applyBorder="1" applyAlignment="1">
      <alignment horizontal="center" vertical="justify" wrapText="1"/>
    </xf>
    <xf numFmtId="4" fontId="4" fillId="0" borderId="9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6" xfId="0" applyNumberFormat="1" applyFont="1" applyBorder="1" applyAlignment="1">
      <alignment horizontal="right" vertical="center"/>
    </xf>
    <xf numFmtId="4" fontId="7" fillId="0" borderId="7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9" fontId="6" fillId="0" borderId="9" xfId="19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9" fontId="12" fillId="0" borderId="2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/>
    </xf>
    <xf numFmtId="0" fontId="0" fillId="0" borderId="5" xfId="0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right" vertical="center"/>
    </xf>
    <xf numFmtId="4" fontId="7" fillId="0" borderId="7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wrapText="1"/>
    </xf>
    <xf numFmtId="0" fontId="0" fillId="0" borderId="7" xfId="0" applyFont="1" applyFill="1" applyBorder="1" applyAlignment="1">
      <alignment/>
    </xf>
    <xf numFmtId="4" fontId="5" fillId="0" borderId="11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5" fillId="0" borderId="7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49" fontId="17" fillId="0" borderId="12" xfId="0" applyNumberFormat="1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0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 wrapText="1"/>
    </xf>
    <xf numFmtId="4" fontId="1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4" fontId="20" fillId="0" borderId="0" xfId="0" applyNumberFormat="1" applyFont="1" applyFill="1" applyBorder="1" applyAlignment="1">
      <alignment/>
    </xf>
    <xf numFmtId="0" fontId="19" fillId="0" borderId="14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/>
    </xf>
    <xf numFmtId="4" fontId="20" fillId="0" borderId="15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horizontal="right" vertical="center"/>
    </xf>
    <xf numFmtId="4" fontId="12" fillId="0" borderId="2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/>
    </xf>
    <xf numFmtId="9" fontId="12" fillId="0" borderId="2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9" fontId="12" fillId="0" borderId="1" xfId="19" applyFont="1" applyBorder="1" applyAlignment="1">
      <alignment horizontal="center" vertical="center"/>
    </xf>
    <xf numFmtId="9" fontId="12" fillId="0" borderId="2" xfId="19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16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4" fontId="0" fillId="0" borderId="1" xfId="0" applyNumberFormat="1" applyBorder="1" applyAlignment="1">
      <alignment horizontal="right"/>
    </xf>
    <xf numFmtId="9" fontId="12" fillId="0" borderId="1" xfId="19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15" fillId="0" borderId="0" xfId="0" applyNumberFormat="1" applyFont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ill="1" applyBorder="1" applyAlignment="1">
      <alignment/>
    </xf>
    <xf numFmtId="49" fontId="17" fillId="0" borderId="18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14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49" fontId="17" fillId="0" borderId="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1" fontId="20" fillId="0" borderId="0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4" fontId="20" fillId="0" borderId="15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 horizontal="center"/>
    </xf>
    <xf numFmtId="49" fontId="2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2"/>
  <sheetViews>
    <sheetView tabSelected="1" zoomScale="75" zoomScaleNormal="75" workbookViewId="0" topLeftCell="A1">
      <selection activeCell="D3" sqref="D3:O3"/>
    </sheetView>
  </sheetViews>
  <sheetFormatPr defaultColWidth="9.140625" defaultRowHeight="12.75"/>
  <cols>
    <col min="1" max="1" width="17.421875" style="0" customWidth="1"/>
    <col min="2" max="2" width="10.8515625" style="1" customWidth="1"/>
    <col min="3" max="3" width="13.8515625" style="0" customWidth="1"/>
    <col min="4" max="4" width="13.57421875" style="0" customWidth="1"/>
    <col min="5" max="5" width="12.140625" style="0" customWidth="1"/>
    <col min="7" max="7" width="12.140625" style="0" customWidth="1"/>
    <col min="8" max="8" width="14.421875" style="0" customWidth="1"/>
    <col min="9" max="9" width="13.8515625" style="0" customWidth="1"/>
    <col min="10" max="10" width="8.421875" style="0" customWidth="1"/>
    <col min="11" max="11" width="12.140625" style="0" customWidth="1"/>
    <col min="12" max="13" width="13.140625" style="0" customWidth="1"/>
    <col min="14" max="14" width="8.421875" style="0" customWidth="1"/>
    <col min="15" max="15" width="12.00390625" style="0" customWidth="1"/>
    <col min="16" max="16" width="13.8515625" style="0" customWidth="1"/>
    <col min="17" max="17" width="6.8515625" style="0" customWidth="1"/>
    <col min="18" max="18" width="21.421875" style="3" customWidth="1"/>
    <col min="19" max="113" width="9.140625" style="4" customWidth="1"/>
  </cols>
  <sheetData>
    <row r="1" spans="1:18" ht="30" customHeight="1">
      <c r="A1" s="182" t="s">
        <v>43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8" ht="12.75">
      <c r="A2" s="4"/>
      <c r="B2" s="2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18"/>
    </row>
    <row r="3" spans="1:68" s="6" customFormat="1" ht="30" customHeight="1">
      <c r="A3" s="139" t="s">
        <v>0</v>
      </c>
      <c r="B3" s="139" t="s">
        <v>1</v>
      </c>
      <c r="C3" s="140" t="s">
        <v>2</v>
      </c>
      <c r="D3" s="167" t="s">
        <v>3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39" t="s">
        <v>11</v>
      </c>
      <c r="Q3" s="170" t="s">
        <v>4</v>
      </c>
      <c r="R3" s="139" t="s">
        <v>5</v>
      </c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7"/>
    </row>
    <row r="4" spans="1:68" s="6" customFormat="1" ht="30" customHeight="1">
      <c r="A4" s="139"/>
      <c r="B4" s="139"/>
      <c r="C4" s="141"/>
      <c r="D4" s="143" t="s">
        <v>54</v>
      </c>
      <c r="E4" s="144"/>
      <c r="F4" s="144"/>
      <c r="G4" s="145"/>
      <c r="H4" s="143" t="s">
        <v>55</v>
      </c>
      <c r="I4" s="144"/>
      <c r="J4" s="144"/>
      <c r="K4" s="144"/>
      <c r="L4" s="139" t="s">
        <v>56</v>
      </c>
      <c r="M4" s="139"/>
      <c r="N4" s="139"/>
      <c r="O4" s="143"/>
      <c r="P4" s="169"/>
      <c r="Q4" s="170"/>
      <c r="R4" s="139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7"/>
    </row>
    <row r="5" spans="1:113" s="8" customFormat="1" ht="96" customHeight="1">
      <c r="A5" s="139"/>
      <c r="B5" s="139"/>
      <c r="C5" s="142"/>
      <c r="D5" s="72" t="s">
        <v>46</v>
      </c>
      <c r="E5" s="72" t="s">
        <v>6</v>
      </c>
      <c r="F5" s="73" t="s">
        <v>47</v>
      </c>
      <c r="G5" s="73" t="s">
        <v>8</v>
      </c>
      <c r="H5" s="72" t="s">
        <v>45</v>
      </c>
      <c r="I5" s="72" t="s">
        <v>9</v>
      </c>
      <c r="J5" s="73" t="s">
        <v>7</v>
      </c>
      <c r="K5" s="73" t="s">
        <v>8</v>
      </c>
      <c r="L5" s="72" t="s">
        <v>45</v>
      </c>
      <c r="M5" s="74" t="s">
        <v>10</v>
      </c>
      <c r="N5" s="75" t="s">
        <v>7</v>
      </c>
      <c r="O5" s="76" t="s">
        <v>8</v>
      </c>
      <c r="P5" s="169"/>
      <c r="Q5" s="170"/>
      <c r="R5" s="139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</row>
    <row r="6" spans="1:113" s="5" customFormat="1" ht="42" customHeight="1">
      <c r="A6" s="39" t="s">
        <v>41</v>
      </c>
      <c r="B6" s="38" t="s">
        <v>12</v>
      </c>
      <c r="C6" s="54">
        <v>2992500</v>
      </c>
      <c r="D6" s="59"/>
      <c r="E6" s="59"/>
      <c r="F6" s="16"/>
      <c r="G6" s="16"/>
      <c r="H6" s="70"/>
      <c r="I6" s="56"/>
      <c r="J6" s="2"/>
      <c r="K6" s="2"/>
      <c r="L6" s="63">
        <v>2992500</v>
      </c>
      <c r="M6" s="55">
        <v>2394000</v>
      </c>
      <c r="N6" s="9">
        <v>1</v>
      </c>
      <c r="O6" s="64">
        <v>0.8</v>
      </c>
      <c r="P6" s="65">
        <v>2394000</v>
      </c>
      <c r="Q6" s="10">
        <v>7</v>
      </c>
      <c r="R6" s="11" t="s">
        <v>42</v>
      </c>
      <c r="S6" s="4"/>
      <c r="T6" s="4"/>
      <c r="U6" s="4"/>
      <c r="V6" s="4"/>
      <c r="W6" s="4"/>
      <c r="X6" s="12"/>
      <c r="Y6" s="13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</row>
    <row r="7" spans="1:113" s="2" customFormat="1" ht="12.75" customHeight="1">
      <c r="A7" s="158" t="s">
        <v>13</v>
      </c>
      <c r="B7" s="155" t="s">
        <v>14</v>
      </c>
      <c r="C7" s="177">
        <v>27321067.62</v>
      </c>
      <c r="D7" s="151">
        <v>8238074.560000002</v>
      </c>
      <c r="E7" s="151">
        <v>2646849.7</v>
      </c>
      <c r="F7" s="176">
        <v>0.4</v>
      </c>
      <c r="G7" s="137">
        <v>0.8</v>
      </c>
      <c r="H7" s="151">
        <f>+C7-D7</f>
        <v>19082993.06</v>
      </c>
      <c r="I7" s="151">
        <v>8097047.94</v>
      </c>
      <c r="J7" s="176">
        <v>0.5</v>
      </c>
      <c r="K7" s="137">
        <v>0.8</v>
      </c>
      <c r="L7" s="175"/>
      <c r="M7" s="171"/>
      <c r="N7" s="172"/>
      <c r="O7" s="190"/>
      <c r="P7" s="159">
        <f>+I7+E7</f>
        <v>10743897.64</v>
      </c>
      <c r="Q7" s="185">
        <v>50</v>
      </c>
      <c r="R7" s="188" t="s">
        <v>15</v>
      </c>
      <c r="S7" s="4"/>
      <c r="T7" s="4"/>
      <c r="U7" s="4"/>
      <c r="V7" s="4"/>
      <c r="W7" s="4"/>
      <c r="X7" s="4"/>
      <c r="Y7" s="13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</row>
    <row r="8" spans="1:113" s="2" customFormat="1" ht="12.75">
      <c r="A8" s="158"/>
      <c r="B8" s="156"/>
      <c r="C8" s="179"/>
      <c r="D8" s="151"/>
      <c r="E8" s="151"/>
      <c r="F8" s="176"/>
      <c r="G8" s="137"/>
      <c r="H8" s="151"/>
      <c r="I8" s="151"/>
      <c r="J8" s="176"/>
      <c r="K8" s="137"/>
      <c r="L8" s="171"/>
      <c r="M8" s="171"/>
      <c r="N8" s="173"/>
      <c r="O8" s="191"/>
      <c r="P8" s="159"/>
      <c r="Q8" s="186"/>
      <c r="R8" s="188"/>
      <c r="S8" s="4"/>
      <c r="T8" s="4"/>
      <c r="U8" s="4"/>
      <c r="V8" s="4"/>
      <c r="W8" s="4"/>
      <c r="X8" s="4"/>
      <c r="Y8" s="13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</row>
    <row r="9" spans="1:113" s="2" customFormat="1" ht="40.5" customHeight="1">
      <c r="A9" s="158"/>
      <c r="B9" s="157"/>
      <c r="C9" s="178"/>
      <c r="D9" s="151"/>
      <c r="E9" s="151"/>
      <c r="F9" s="176"/>
      <c r="G9" s="137"/>
      <c r="H9" s="151"/>
      <c r="I9" s="151"/>
      <c r="J9" s="176"/>
      <c r="K9" s="137"/>
      <c r="L9" s="171"/>
      <c r="M9" s="171"/>
      <c r="N9" s="174"/>
      <c r="O9" s="192"/>
      <c r="P9" s="159"/>
      <c r="Q9" s="187"/>
      <c r="R9" s="188"/>
      <c r="S9" s="4"/>
      <c r="T9" s="4"/>
      <c r="U9" s="4"/>
      <c r="V9" s="4"/>
      <c r="W9" s="4"/>
      <c r="X9" s="184"/>
      <c r="Y9" s="13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</row>
    <row r="10" spans="1:25" ht="12.75" customHeight="1">
      <c r="A10" s="158" t="s">
        <v>16</v>
      </c>
      <c r="B10" s="155" t="s">
        <v>62</v>
      </c>
      <c r="C10" s="177">
        <v>4264238.17</v>
      </c>
      <c r="D10" s="151">
        <v>3357408.89</v>
      </c>
      <c r="E10" s="151">
        <v>1245225.87</v>
      </c>
      <c r="F10" s="152" t="s">
        <v>48</v>
      </c>
      <c r="G10" s="137">
        <v>0.8</v>
      </c>
      <c r="H10" s="151">
        <v>906829.28</v>
      </c>
      <c r="I10" s="151">
        <v>373614.4</v>
      </c>
      <c r="J10" s="137">
        <v>0.5</v>
      </c>
      <c r="K10" s="137">
        <v>0.8</v>
      </c>
      <c r="L10" s="160"/>
      <c r="M10" s="161"/>
      <c r="N10" s="163"/>
      <c r="O10" s="165"/>
      <c r="P10" s="159">
        <f>+E10+I10</f>
        <v>1618840.27</v>
      </c>
      <c r="Q10" s="185">
        <v>20</v>
      </c>
      <c r="R10" s="188" t="s">
        <v>17</v>
      </c>
      <c r="S10" s="189"/>
      <c r="X10" s="184"/>
      <c r="Y10" s="13"/>
    </row>
    <row r="11" spans="1:25" ht="15" customHeight="1">
      <c r="A11" s="158"/>
      <c r="B11" s="156"/>
      <c r="C11" s="179"/>
      <c r="D11" s="151"/>
      <c r="E11" s="151"/>
      <c r="F11" s="152"/>
      <c r="G11" s="137"/>
      <c r="H11" s="151"/>
      <c r="I11" s="151"/>
      <c r="J11" s="137"/>
      <c r="K11" s="137"/>
      <c r="L11" s="160"/>
      <c r="M11" s="180"/>
      <c r="N11" s="166"/>
      <c r="O11" s="147"/>
      <c r="P11" s="159"/>
      <c r="Q11" s="186"/>
      <c r="R11" s="188"/>
      <c r="S11" s="189"/>
      <c r="X11" s="184"/>
      <c r="Y11" s="13"/>
    </row>
    <row r="12" spans="1:25" ht="34.5" customHeight="1">
      <c r="A12" s="158"/>
      <c r="B12" s="157"/>
      <c r="C12" s="178"/>
      <c r="D12" s="151"/>
      <c r="E12" s="151"/>
      <c r="F12" s="152"/>
      <c r="G12" s="137"/>
      <c r="H12" s="151"/>
      <c r="I12" s="151"/>
      <c r="J12" s="137"/>
      <c r="K12" s="137"/>
      <c r="L12" s="160"/>
      <c r="M12" s="181"/>
      <c r="N12" s="146"/>
      <c r="O12" s="148"/>
      <c r="P12" s="159"/>
      <c r="Q12" s="187"/>
      <c r="R12" s="188"/>
      <c r="S12" s="15"/>
      <c r="X12" s="12"/>
      <c r="Y12" s="13"/>
    </row>
    <row r="13" spans="1:113" s="2" customFormat="1" ht="13.5" customHeight="1">
      <c r="A13" s="158" t="s">
        <v>51</v>
      </c>
      <c r="B13" s="155" t="s">
        <v>18</v>
      </c>
      <c r="C13" s="177">
        <f>+D13+H13</f>
        <v>5065335.97</v>
      </c>
      <c r="D13" s="151">
        <v>4221237.89</v>
      </c>
      <c r="E13" s="151">
        <v>1519503.85</v>
      </c>
      <c r="F13" s="152" t="s">
        <v>49</v>
      </c>
      <c r="G13" s="149">
        <v>0.8</v>
      </c>
      <c r="H13" s="151">
        <v>844098.08</v>
      </c>
      <c r="I13" s="151">
        <v>327750</v>
      </c>
      <c r="J13" s="137">
        <v>0.5</v>
      </c>
      <c r="K13" s="149">
        <v>0.8</v>
      </c>
      <c r="L13" s="160"/>
      <c r="M13" s="160"/>
      <c r="N13" s="162"/>
      <c r="O13" s="164"/>
      <c r="P13" s="159">
        <f>+E13+I13</f>
        <v>1847253.85</v>
      </c>
      <c r="Q13" s="185">
        <v>21</v>
      </c>
      <c r="R13" s="188" t="s">
        <v>66</v>
      </c>
      <c r="S13" s="14"/>
      <c r="T13" s="4"/>
      <c r="U13" s="4"/>
      <c r="V13" s="4"/>
      <c r="W13" s="4"/>
      <c r="X13" s="12"/>
      <c r="Y13" s="13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</row>
    <row r="14" spans="1:113" s="2" customFormat="1" ht="36.75" customHeight="1">
      <c r="A14" s="158"/>
      <c r="B14" s="157"/>
      <c r="C14" s="178"/>
      <c r="D14" s="151"/>
      <c r="E14" s="151"/>
      <c r="F14" s="136"/>
      <c r="G14" s="150"/>
      <c r="H14" s="151"/>
      <c r="I14" s="151"/>
      <c r="J14" s="138"/>
      <c r="K14" s="150"/>
      <c r="L14" s="160"/>
      <c r="M14" s="161"/>
      <c r="N14" s="163"/>
      <c r="O14" s="165"/>
      <c r="P14" s="159"/>
      <c r="Q14" s="186"/>
      <c r="R14" s="188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</row>
    <row r="15" spans="1:113" s="88" customFormat="1" ht="28.5" customHeight="1">
      <c r="A15" s="77" t="s">
        <v>19</v>
      </c>
      <c r="B15" s="78"/>
      <c r="C15" s="79">
        <f>SUM(C6:C14)</f>
        <v>39643141.76</v>
      </c>
      <c r="D15" s="80">
        <f>SUM(D7:D14)</f>
        <v>15816721.340000004</v>
      </c>
      <c r="E15" s="81">
        <f>SUM(E7:E14)</f>
        <v>5411579.42</v>
      </c>
      <c r="F15" s="82"/>
      <c r="G15" s="83"/>
      <c r="H15" s="84">
        <f>SUM(H7:H14)</f>
        <v>20833920.419999998</v>
      </c>
      <c r="I15" s="81">
        <f>SUM(I7:I14)</f>
        <v>8798412.34</v>
      </c>
      <c r="J15" s="82"/>
      <c r="K15" s="83"/>
      <c r="L15" s="84">
        <f>SUM(L6:L14)</f>
        <v>2992500</v>
      </c>
      <c r="M15" s="81">
        <f>SUM(M6:M14)</f>
        <v>2394000</v>
      </c>
      <c r="N15" s="82"/>
      <c r="O15" s="85"/>
      <c r="P15" s="84">
        <f>SUM(P6:P14)</f>
        <v>16603991.76</v>
      </c>
      <c r="Q15" s="86">
        <f>SUM(Q6:Q14)</f>
        <v>98</v>
      </c>
      <c r="R15" s="78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</row>
    <row r="16" spans="1:18" s="17" customFormat="1" ht="28.5" customHeight="1">
      <c r="A16" s="40"/>
      <c r="B16" s="28"/>
      <c r="C16" s="41"/>
      <c r="D16" s="42"/>
      <c r="E16" s="42"/>
      <c r="F16" s="42"/>
      <c r="G16" s="43"/>
      <c r="H16" s="42"/>
      <c r="I16" s="42"/>
      <c r="J16" s="42"/>
      <c r="K16" s="43"/>
      <c r="L16" s="42"/>
      <c r="M16" s="42"/>
      <c r="N16" s="42"/>
      <c r="O16" s="42"/>
      <c r="P16" s="42"/>
      <c r="Q16" s="69"/>
      <c r="R16" s="28"/>
    </row>
    <row r="17" spans="1:14" s="23" customFormat="1" ht="21" customHeight="1">
      <c r="A17" s="18" t="s">
        <v>53</v>
      </c>
      <c r="B17" s="18"/>
      <c r="C17" s="18"/>
      <c r="D17" s="18"/>
      <c r="E17" s="19"/>
      <c r="F17" s="19"/>
      <c r="G17" s="18"/>
      <c r="H17" s="20"/>
      <c r="I17" s="18"/>
      <c r="J17" s="18"/>
      <c r="K17" s="18"/>
      <c r="L17" s="21"/>
      <c r="M17" s="22"/>
      <c r="N17" s="18"/>
    </row>
    <row r="18" spans="1:18" ht="10.5" customHeight="1">
      <c r="A18" s="24"/>
      <c r="B18" s="29"/>
      <c r="C18" s="25"/>
      <c r="D18" s="26"/>
      <c r="E18" s="26"/>
      <c r="F18" s="26"/>
      <c r="G18" s="27"/>
      <c r="H18" s="26"/>
      <c r="I18" s="26"/>
      <c r="J18" s="26"/>
      <c r="K18" s="27"/>
      <c r="L18" s="26"/>
      <c r="M18" s="26"/>
      <c r="N18" s="26"/>
      <c r="O18" s="26"/>
      <c r="P18" s="26"/>
      <c r="Q18" s="4"/>
      <c r="R18" s="28"/>
    </row>
    <row r="19" ht="12.75">
      <c r="B19" s="29"/>
    </row>
    <row r="20" ht="12.75">
      <c r="B20" s="29"/>
    </row>
    <row r="21" ht="12.75">
      <c r="B21" s="29"/>
    </row>
    <row r="22" ht="12.75">
      <c r="B22" s="29"/>
    </row>
    <row r="23" ht="12.75">
      <c r="B23" s="29"/>
    </row>
    <row r="24" ht="12.75">
      <c r="B24" s="29"/>
    </row>
    <row r="25" ht="12.75">
      <c r="B25" s="29"/>
    </row>
    <row r="26" ht="12.75">
      <c r="B26" s="29"/>
    </row>
    <row r="27" ht="12.75">
      <c r="B27" s="29"/>
    </row>
    <row r="28" ht="12.75">
      <c r="B28" s="29"/>
    </row>
    <row r="29" ht="12.75">
      <c r="B29" s="29"/>
    </row>
    <row r="30" ht="12.75">
      <c r="B30" s="29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  <row r="39" ht="12.75">
      <c r="B39" s="29"/>
    </row>
    <row r="40" ht="12.75">
      <c r="B40" s="29"/>
    </row>
    <row r="41" ht="12.75">
      <c r="B41" s="29"/>
    </row>
    <row r="42" ht="12.75">
      <c r="B42" s="29"/>
    </row>
    <row r="43" ht="12.75">
      <c r="B43" s="29"/>
    </row>
    <row r="44" ht="12.75">
      <c r="B44" s="29"/>
    </row>
    <row r="45" ht="12.75">
      <c r="B45" s="29"/>
    </row>
    <row r="46" ht="12.75">
      <c r="B46" s="29"/>
    </row>
    <row r="47" ht="12.75">
      <c r="B47" s="29"/>
    </row>
    <row r="48" ht="12.75">
      <c r="B48" s="29"/>
    </row>
    <row r="49" ht="12.75">
      <c r="B49" s="29"/>
    </row>
    <row r="50" ht="12.75">
      <c r="B50" s="29"/>
    </row>
    <row r="51" ht="12.75">
      <c r="B51" s="29"/>
    </row>
    <row r="52" ht="12.75">
      <c r="B52" s="71"/>
    </row>
  </sheetData>
  <mergeCells count="67">
    <mergeCell ref="Q13:Q14"/>
    <mergeCell ref="R13:R14"/>
    <mergeCell ref="I7:I9"/>
    <mergeCell ref="J7:J9"/>
    <mergeCell ref="K7:K9"/>
    <mergeCell ref="O7:O9"/>
    <mergeCell ref="P7:P9"/>
    <mergeCell ref="K10:K12"/>
    <mergeCell ref="P10:P12"/>
    <mergeCell ref="L10:L12"/>
    <mergeCell ref="A1:R1"/>
    <mergeCell ref="D10:D12"/>
    <mergeCell ref="X9:X11"/>
    <mergeCell ref="Q7:Q9"/>
    <mergeCell ref="Q10:Q12"/>
    <mergeCell ref="R10:R12"/>
    <mergeCell ref="R7:R9"/>
    <mergeCell ref="S10:S11"/>
    <mergeCell ref="D7:D9"/>
    <mergeCell ref="E7:E9"/>
    <mergeCell ref="H13:H14"/>
    <mergeCell ref="I13:I14"/>
    <mergeCell ref="J10:J12"/>
    <mergeCell ref="M10:M12"/>
    <mergeCell ref="H10:H12"/>
    <mergeCell ref="F7:F9"/>
    <mergeCell ref="G7:G9"/>
    <mergeCell ref="E10:E12"/>
    <mergeCell ref="C13:C14"/>
    <mergeCell ref="C10:C12"/>
    <mergeCell ref="C7:C9"/>
    <mergeCell ref="G10:G12"/>
    <mergeCell ref="H7:H9"/>
    <mergeCell ref="M7:M9"/>
    <mergeCell ref="N7:N9"/>
    <mergeCell ref="L7:L9"/>
    <mergeCell ref="R3:R5"/>
    <mergeCell ref="A3:A5"/>
    <mergeCell ref="B3:B5"/>
    <mergeCell ref="C3:C5"/>
    <mergeCell ref="D4:G4"/>
    <mergeCell ref="H4:K4"/>
    <mergeCell ref="L4:O4"/>
    <mergeCell ref="D3:O3"/>
    <mergeCell ref="P3:P5"/>
    <mergeCell ref="Q3:Q5"/>
    <mergeCell ref="N10:N12"/>
    <mergeCell ref="O10:O12"/>
    <mergeCell ref="K13:K14"/>
    <mergeCell ref="D13:D14"/>
    <mergeCell ref="E13:E14"/>
    <mergeCell ref="F13:F14"/>
    <mergeCell ref="G13:G14"/>
    <mergeCell ref="F10:F12"/>
    <mergeCell ref="J13:J14"/>
    <mergeCell ref="I10:I12"/>
    <mergeCell ref="P13:P14"/>
    <mergeCell ref="L13:L14"/>
    <mergeCell ref="M13:M14"/>
    <mergeCell ref="N13:N14"/>
    <mergeCell ref="O13:O14"/>
    <mergeCell ref="B7:B9"/>
    <mergeCell ref="B13:B14"/>
    <mergeCell ref="A7:A9"/>
    <mergeCell ref="A10:A12"/>
    <mergeCell ref="A13:A14"/>
    <mergeCell ref="B10:B1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60" r:id="rId1"/>
  <headerFooter alignWithMargins="0">
    <oddHeader>&amp;L&amp;"Tahoma,Grassetto"&amp;16Tabella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53"/>
  <sheetViews>
    <sheetView zoomScale="75" zoomScaleNormal="75" workbookViewId="0" topLeftCell="A1">
      <selection activeCell="A1" sqref="A1:E1"/>
    </sheetView>
  </sheetViews>
  <sheetFormatPr defaultColWidth="9.140625" defaultRowHeight="12.75"/>
  <cols>
    <col min="1" max="1" width="17.00390625" style="0" customWidth="1"/>
    <col min="2" max="2" width="12.28125" style="1" customWidth="1"/>
    <col min="3" max="3" width="12.140625" style="0" bestFit="1" customWidth="1"/>
    <col min="4" max="4" width="12.140625" style="0" customWidth="1"/>
    <col min="5" max="6" width="21.7109375" style="0" bestFit="1" customWidth="1"/>
    <col min="7" max="7" width="14.421875" style="101" bestFit="1" customWidth="1"/>
    <col min="8" max="8" width="9.8515625" style="0" customWidth="1"/>
    <col min="9" max="9" width="12.421875" style="0" customWidth="1"/>
    <col min="10" max="10" width="12.7109375" style="0" customWidth="1"/>
    <col min="11" max="11" width="6.140625" style="0" customWidth="1"/>
    <col min="13" max="13" width="8.00390625" style="0" customWidth="1"/>
    <col min="14" max="14" width="13.7109375" style="0" customWidth="1"/>
    <col min="15" max="15" width="14.140625" style="0" customWidth="1"/>
    <col min="17" max="17" width="10.57421875" style="0" customWidth="1"/>
    <col min="18" max="18" width="14.28125" style="0" customWidth="1"/>
    <col min="19" max="19" width="8.7109375" style="0" customWidth="1"/>
    <col min="20" max="20" width="30.57421875" style="3" customWidth="1"/>
    <col min="21" max="115" width="9.140625" style="4" customWidth="1"/>
  </cols>
  <sheetData>
    <row r="1" spans="1:20" ht="15">
      <c r="A1" s="193" t="s">
        <v>43</v>
      </c>
      <c r="B1" s="193"/>
      <c r="C1" s="193"/>
      <c r="D1" s="193"/>
      <c r="E1" s="193"/>
      <c r="F1" s="153"/>
      <c r="G1" s="153"/>
      <c r="H1" s="153"/>
      <c r="I1" s="153"/>
      <c r="J1" s="153"/>
      <c r="K1" s="153"/>
      <c r="L1" s="153"/>
      <c r="M1" s="153"/>
      <c r="N1" s="4"/>
      <c r="O1" s="4"/>
      <c r="P1" s="4"/>
      <c r="Q1" s="4"/>
      <c r="R1" s="4"/>
      <c r="S1" s="4"/>
      <c r="T1" s="28"/>
    </row>
    <row r="2" spans="1:6" ht="15">
      <c r="A2" s="154"/>
      <c r="B2" s="154"/>
      <c r="C2" s="4"/>
      <c r="D2" s="4"/>
      <c r="F2" s="120"/>
    </row>
    <row r="3" spans="1:23" s="30" customFormat="1" ht="34.5" customHeight="1">
      <c r="A3" s="220" t="s">
        <v>0</v>
      </c>
      <c r="B3" s="222" t="s">
        <v>1</v>
      </c>
      <c r="C3" s="218" t="s">
        <v>39</v>
      </c>
      <c r="D3" s="108"/>
      <c r="E3" s="167" t="s">
        <v>20</v>
      </c>
      <c r="F3" s="208"/>
      <c r="G3" s="208"/>
      <c r="H3" s="208"/>
      <c r="I3" s="209"/>
      <c r="J3" s="216" t="s">
        <v>23</v>
      </c>
      <c r="K3" s="218" t="s">
        <v>4</v>
      </c>
      <c r="L3" s="224" t="s">
        <v>5</v>
      </c>
      <c r="M3" s="225"/>
      <c r="N3" s="50"/>
      <c r="O3" s="50"/>
      <c r="P3" s="50"/>
      <c r="Q3" s="50"/>
      <c r="R3" s="50"/>
      <c r="S3" s="50"/>
      <c r="T3" s="51"/>
      <c r="U3" s="50"/>
      <c r="V3" s="50"/>
      <c r="W3" s="48"/>
    </row>
    <row r="4" spans="1:23" s="31" customFormat="1" ht="105.75" customHeight="1">
      <c r="A4" s="221"/>
      <c r="B4" s="222"/>
      <c r="C4" s="223"/>
      <c r="D4" s="90"/>
      <c r="E4" s="89" t="s">
        <v>21</v>
      </c>
      <c r="F4" s="89" t="s">
        <v>22</v>
      </c>
      <c r="G4" s="91" t="s">
        <v>52</v>
      </c>
      <c r="H4" s="91" t="s">
        <v>44</v>
      </c>
      <c r="I4" s="91" t="s">
        <v>8</v>
      </c>
      <c r="J4" s="217"/>
      <c r="K4" s="219"/>
      <c r="L4" s="226"/>
      <c r="M4" s="227"/>
      <c r="N4" s="52"/>
      <c r="O4" s="52"/>
      <c r="P4" s="52"/>
      <c r="Q4" s="52"/>
      <c r="R4" s="52"/>
      <c r="S4" s="52"/>
      <c r="T4" s="53"/>
      <c r="U4" s="52"/>
      <c r="V4" s="52"/>
      <c r="W4" s="49"/>
    </row>
    <row r="5" spans="1:20" ht="45" customHeight="1">
      <c r="A5" s="39" t="s">
        <v>51</v>
      </c>
      <c r="B5" s="38" t="s">
        <v>24</v>
      </c>
      <c r="C5" s="38" t="s">
        <v>25</v>
      </c>
      <c r="D5" s="38"/>
      <c r="E5" s="58">
        <v>4006922.23</v>
      </c>
      <c r="F5" s="44" t="s">
        <v>26</v>
      </c>
      <c r="G5" s="121" t="s">
        <v>40</v>
      </c>
      <c r="H5" s="32" t="s">
        <v>27</v>
      </c>
      <c r="I5" s="33">
        <v>0.8</v>
      </c>
      <c r="J5" s="60">
        <v>1934842.83</v>
      </c>
      <c r="K5" s="210">
        <v>14</v>
      </c>
      <c r="L5" s="207" t="s">
        <v>28</v>
      </c>
      <c r="M5" s="207"/>
      <c r="N5" s="15"/>
      <c r="O5" s="4"/>
      <c r="P5" s="4"/>
      <c r="Q5" s="4"/>
      <c r="R5" s="4"/>
      <c r="S5" s="4"/>
      <c r="T5" s="4"/>
    </row>
    <row r="6" spans="1:20" ht="87.75" customHeight="1">
      <c r="A6" s="39" t="s">
        <v>51</v>
      </c>
      <c r="B6" s="47" t="s">
        <v>64</v>
      </c>
      <c r="C6" s="47" t="s">
        <v>25</v>
      </c>
      <c r="D6" s="47"/>
      <c r="E6" s="59">
        <v>2058000</v>
      </c>
      <c r="F6" s="45" t="s">
        <v>29</v>
      </c>
      <c r="G6" s="121" t="s">
        <v>40</v>
      </c>
      <c r="H6" s="34" t="s">
        <v>27</v>
      </c>
      <c r="I6" s="33">
        <v>0.8</v>
      </c>
      <c r="J6" s="61">
        <v>1033308.07</v>
      </c>
      <c r="K6" s="211"/>
      <c r="L6" s="207" t="s">
        <v>30</v>
      </c>
      <c r="M6" s="207"/>
      <c r="N6" s="15"/>
      <c r="O6" s="4"/>
      <c r="P6" s="4"/>
      <c r="Q6" s="4"/>
      <c r="R6" s="4"/>
      <c r="S6" s="4"/>
      <c r="T6" s="4"/>
    </row>
    <row r="7" spans="1:20" ht="38.25" customHeight="1">
      <c r="A7" s="39" t="s">
        <v>31</v>
      </c>
      <c r="B7" s="37" t="s">
        <v>63</v>
      </c>
      <c r="C7" s="37" t="s">
        <v>25</v>
      </c>
      <c r="D7" s="37"/>
      <c r="E7" s="57">
        <v>1616982</v>
      </c>
      <c r="F7" s="46" t="s">
        <v>65</v>
      </c>
      <c r="G7" s="122" t="s">
        <v>40</v>
      </c>
      <c r="H7" s="35" t="s">
        <v>27</v>
      </c>
      <c r="I7" s="66">
        <v>0.8</v>
      </c>
      <c r="J7" s="62">
        <v>808585.29</v>
      </c>
      <c r="K7" s="36">
        <v>4</v>
      </c>
      <c r="L7" s="207" t="s">
        <v>67</v>
      </c>
      <c r="M7" s="207"/>
      <c r="N7" s="15"/>
      <c r="O7" s="4"/>
      <c r="P7" s="4"/>
      <c r="Q7" s="4"/>
      <c r="R7" s="4"/>
      <c r="S7" s="4"/>
      <c r="T7" s="4"/>
    </row>
    <row r="8" spans="1:115" s="101" customFormat="1" ht="24" customHeight="1">
      <c r="A8" s="92" t="s">
        <v>32</v>
      </c>
      <c r="B8" s="93"/>
      <c r="C8" s="94"/>
      <c r="D8" s="97"/>
      <c r="E8" s="95">
        <f>SUM(E5:E7)</f>
        <v>7681904.23</v>
      </c>
      <c r="F8" s="96"/>
      <c r="G8" s="97"/>
      <c r="H8" s="97"/>
      <c r="I8" s="94"/>
      <c r="J8" s="98">
        <f>SUM(J5:J7)</f>
        <v>3776736.19</v>
      </c>
      <c r="K8" s="86">
        <f>SUM(K5:K7)</f>
        <v>18</v>
      </c>
      <c r="L8" s="198"/>
      <c r="M8" s="198"/>
      <c r="N8" s="99"/>
      <c r="O8" s="99"/>
      <c r="P8" s="99"/>
      <c r="Q8" s="99"/>
      <c r="R8" s="99"/>
      <c r="S8" s="99"/>
      <c r="T8" s="100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</row>
    <row r="9" ht="12.75">
      <c r="B9" s="29"/>
    </row>
    <row r="10" ht="13.5" thickBot="1">
      <c r="B10" s="29"/>
    </row>
    <row r="11" spans="1:115" s="105" customFormat="1" ht="37.5" customHeight="1" thickBot="1">
      <c r="A11" s="199" t="s">
        <v>33</v>
      </c>
      <c r="B11" s="200"/>
      <c r="C11" s="200"/>
      <c r="D11" s="102"/>
      <c r="E11" s="103" t="s">
        <v>34</v>
      </c>
      <c r="F11" s="104" t="s">
        <v>35</v>
      </c>
      <c r="G11" s="200" t="s">
        <v>58</v>
      </c>
      <c r="H11" s="212"/>
      <c r="T11" s="106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</row>
    <row r="12" spans="1:115" s="105" customFormat="1" ht="37.5" customHeight="1">
      <c r="A12" s="124"/>
      <c r="B12" s="123"/>
      <c r="C12" s="123"/>
      <c r="D12" s="123"/>
      <c r="E12" s="125"/>
      <c r="F12" s="126"/>
      <c r="G12" s="213"/>
      <c r="H12" s="214"/>
      <c r="N12" s="119"/>
      <c r="T12" s="106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</row>
    <row r="13" spans="1:115" s="109" customFormat="1" ht="16.5" customHeight="1">
      <c r="A13" s="203" t="s">
        <v>59</v>
      </c>
      <c r="B13" s="204"/>
      <c r="C13" s="204"/>
      <c r="D13" s="205"/>
      <c r="E13" s="128">
        <v>15816721.340000004</v>
      </c>
      <c r="F13" s="128">
        <v>5411579.42</v>
      </c>
      <c r="G13" s="215" t="s">
        <v>38</v>
      </c>
      <c r="H13" s="214"/>
      <c r="T13" s="110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</row>
    <row r="14" spans="1:115" s="109" customFormat="1" ht="17.25" customHeight="1">
      <c r="A14" s="132" t="s">
        <v>60</v>
      </c>
      <c r="B14" s="129"/>
      <c r="C14" s="127"/>
      <c r="D14" s="127"/>
      <c r="E14" s="128">
        <v>20833920.419999998</v>
      </c>
      <c r="F14" s="135">
        <v>8798412.34</v>
      </c>
      <c r="G14" s="215"/>
      <c r="H14" s="214"/>
      <c r="T14" s="110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</row>
    <row r="15" spans="1:115" s="109" customFormat="1" ht="15.75" customHeight="1">
      <c r="A15" s="132" t="s">
        <v>61</v>
      </c>
      <c r="B15" s="129"/>
      <c r="C15" s="127"/>
      <c r="D15" s="127"/>
      <c r="E15" s="128">
        <v>2992500</v>
      </c>
      <c r="F15" s="128">
        <v>2394000</v>
      </c>
      <c r="G15" s="215"/>
      <c r="H15" s="214"/>
      <c r="T15" s="110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</row>
    <row r="16" spans="1:115" s="112" customFormat="1" ht="15" customHeight="1">
      <c r="A16" s="201" t="s">
        <v>57</v>
      </c>
      <c r="B16" s="202"/>
      <c r="C16" s="202"/>
      <c r="D16" s="202"/>
      <c r="E16" s="117">
        <f>SUM(E13:E15)</f>
        <v>39643141.760000005</v>
      </c>
      <c r="F16" s="117">
        <f>SUM(F13:F15)</f>
        <v>16603991.76</v>
      </c>
      <c r="G16" s="215"/>
      <c r="H16" s="231"/>
      <c r="T16" s="113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</row>
    <row r="17" spans="1:115" s="112" customFormat="1" ht="15" customHeight="1">
      <c r="A17" s="115"/>
      <c r="B17" s="116"/>
      <c r="C17" s="116"/>
      <c r="D17" s="116"/>
      <c r="E17" s="117"/>
      <c r="F17" s="117"/>
      <c r="G17" s="215"/>
      <c r="H17" s="231"/>
      <c r="T17" s="113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</row>
    <row r="18" spans="1:115" s="109" customFormat="1" ht="18" customHeight="1">
      <c r="A18" s="132" t="s">
        <v>36</v>
      </c>
      <c r="B18" s="206"/>
      <c r="C18" s="205"/>
      <c r="D18" s="205"/>
      <c r="E18" s="128">
        <f>E5</f>
        <v>4006922.23</v>
      </c>
      <c r="F18" s="128">
        <f>J5</f>
        <v>1934842.83</v>
      </c>
      <c r="G18" s="215">
        <v>18</v>
      </c>
      <c r="H18" s="214"/>
      <c r="T18" s="110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</row>
    <row r="19" spans="1:115" s="109" customFormat="1" ht="16.5" customHeight="1">
      <c r="A19" s="203" t="s">
        <v>37</v>
      </c>
      <c r="B19" s="205"/>
      <c r="C19" s="205"/>
      <c r="D19" s="205"/>
      <c r="E19" s="128">
        <f>E6+E7</f>
        <v>3674982</v>
      </c>
      <c r="F19" s="128">
        <f>J6+J7</f>
        <v>1841893.3599999999</v>
      </c>
      <c r="G19" s="215"/>
      <c r="H19" s="214"/>
      <c r="T19" s="110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</row>
    <row r="20" spans="1:115" s="109" customFormat="1" ht="18">
      <c r="A20" s="194" t="s">
        <v>32</v>
      </c>
      <c r="B20" s="195"/>
      <c r="C20" s="195"/>
      <c r="D20" s="195"/>
      <c r="E20" s="131">
        <f>SUM(E18:E19)</f>
        <v>7681904.23</v>
      </c>
      <c r="F20" s="131">
        <f>SUM(F18:F19)</f>
        <v>3776736.19</v>
      </c>
      <c r="G20" s="232"/>
      <c r="H20" s="214"/>
      <c r="T20" s="110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</row>
    <row r="21" spans="1:115" s="109" customFormat="1" ht="18">
      <c r="A21" s="133"/>
      <c r="B21" s="130"/>
      <c r="C21" s="130"/>
      <c r="D21" s="130"/>
      <c r="E21" s="131"/>
      <c r="F21" s="131"/>
      <c r="G21" s="228"/>
      <c r="H21" s="214"/>
      <c r="T21" s="110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</row>
    <row r="22" spans="1:115" s="109" customFormat="1" ht="18.75" thickBot="1">
      <c r="A22" s="196" t="s">
        <v>50</v>
      </c>
      <c r="B22" s="197"/>
      <c r="C22" s="197"/>
      <c r="D22" s="197"/>
      <c r="E22" s="134">
        <f>SUM(E16+E20)</f>
        <v>47325045.99000001</v>
      </c>
      <c r="F22" s="134">
        <f>SUM(F16+F20)</f>
        <v>20380727.95</v>
      </c>
      <c r="G22" s="229">
        <f>+G13+G18</f>
        <v>116</v>
      </c>
      <c r="H22" s="230"/>
      <c r="T22" s="110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</row>
    <row r="23" ht="12.75">
      <c r="B23" s="29"/>
    </row>
    <row r="24" ht="12.75">
      <c r="B24" s="29"/>
    </row>
    <row r="25" ht="12.75">
      <c r="B25" s="29"/>
    </row>
    <row r="26" ht="12.75">
      <c r="B26" s="29"/>
    </row>
    <row r="27" ht="12.75">
      <c r="B27" s="29"/>
    </row>
    <row r="28" ht="12.75">
      <c r="B28" s="29"/>
    </row>
    <row r="29" ht="12.75">
      <c r="B29" s="29"/>
    </row>
    <row r="30" ht="12.75">
      <c r="B30" s="29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  <row r="39" ht="12.75">
      <c r="B39" s="29"/>
    </row>
    <row r="40" ht="12.75">
      <c r="B40" s="29"/>
    </row>
    <row r="41" ht="12.75">
      <c r="B41" s="29"/>
    </row>
    <row r="42" ht="12.75">
      <c r="B42" s="29"/>
    </row>
    <row r="43" ht="12.75">
      <c r="B43" s="29"/>
    </row>
    <row r="44" ht="12.75">
      <c r="B44" s="29"/>
    </row>
    <row r="45" ht="12.75">
      <c r="B45" s="29"/>
    </row>
    <row r="46" ht="12.75">
      <c r="B46" s="29"/>
    </row>
    <row r="47" ht="12.75">
      <c r="B47" s="29"/>
    </row>
    <row r="48" ht="12.75">
      <c r="B48" s="29"/>
    </row>
    <row r="49" ht="12.75">
      <c r="B49" s="29"/>
    </row>
    <row r="50" ht="12.75">
      <c r="B50" s="29"/>
    </row>
    <row r="51" ht="12.75">
      <c r="B51" s="29"/>
    </row>
    <row r="52" ht="12.75">
      <c r="B52" s="29"/>
    </row>
    <row r="53" ht="12.75">
      <c r="B53" s="29"/>
    </row>
  </sheetData>
  <mergeCells count="29">
    <mergeCell ref="G21:H21"/>
    <mergeCell ref="G22:H22"/>
    <mergeCell ref="G16:H16"/>
    <mergeCell ref="G17:H17"/>
    <mergeCell ref="G18:H19"/>
    <mergeCell ref="G20:H20"/>
    <mergeCell ref="A3:A4"/>
    <mergeCell ref="B3:B4"/>
    <mergeCell ref="C3:C4"/>
    <mergeCell ref="L3:M4"/>
    <mergeCell ref="G11:H11"/>
    <mergeCell ref="G12:H12"/>
    <mergeCell ref="G13:H15"/>
    <mergeCell ref="J3:J4"/>
    <mergeCell ref="E3:I3"/>
    <mergeCell ref="K5:K6"/>
    <mergeCell ref="L5:M5"/>
    <mergeCell ref="L6:M6"/>
    <mergeCell ref="K3:K4"/>
    <mergeCell ref="A1:E1"/>
    <mergeCell ref="A20:D20"/>
    <mergeCell ref="A22:D22"/>
    <mergeCell ref="L8:M8"/>
    <mergeCell ref="A11:C11"/>
    <mergeCell ref="A16:D16"/>
    <mergeCell ref="A13:D13"/>
    <mergeCell ref="B18:D18"/>
    <mergeCell ref="A19:D19"/>
    <mergeCell ref="L7:M7"/>
  </mergeCells>
  <printOptions gridLines="1" horizontalCentered="1" verticalCentered="1"/>
  <pageMargins left="0.5905511811023623" right="0.3937007874015748" top="0.52" bottom="0.31496062992125984" header="0.1968503937007874" footer="0.2362204724409449"/>
  <pageSetup fitToHeight="1" fitToWidth="1" horizontalDpi="600" verticalDpi="600" orientation="landscape" paperSize="9" scale="82" r:id="rId1"/>
  <headerFooter alignWithMargins="0">
    <oddHeader>&amp;L&amp;"Tahoma,Grassetto"&amp;12Tabella 2</oddHeader>
  </headerFooter>
  <ignoredErrors>
    <ignoredError sqref="F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degregori</dc:creator>
  <cp:keywords/>
  <dc:description/>
  <cp:lastModifiedBy>tiritteras</cp:lastModifiedBy>
  <cp:lastPrinted>2006-02-16T14:01:05Z</cp:lastPrinted>
  <dcterms:created xsi:type="dcterms:W3CDTF">2005-05-03T14:15:03Z</dcterms:created>
  <dcterms:modified xsi:type="dcterms:W3CDTF">2006-02-17T10:07:11Z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-1147589856</vt:i4>
  </property>
  <property fmtid="{D5CDD505-2E9C-101B-9397-08002B2CF9AE}" pid="3" name="_EmailSubject">
    <vt:lpwstr>Conflaj</vt:lpwstr>
  </property>
  <property fmtid="{D5CDD505-2E9C-101B-9397-08002B2CF9AE}" pid="4" name="_AuthorEmail">
    <vt:lpwstr>principia.salvatore@attivitaproduttive.gov.it</vt:lpwstr>
  </property>
  <property fmtid="{D5CDD505-2E9C-101B-9397-08002B2CF9AE}" pid="5" name="_AuthorEmailDisplayName">
    <vt:lpwstr>SALVATORE PRINCIPIA</vt:lpwstr>
  </property>
  <property fmtid="{D5CDD505-2E9C-101B-9397-08002B2CF9AE}" pid="6" name="_PreviousAdHocReviewCycleID">
    <vt:i4>-1107672855</vt:i4>
  </property>
</Properties>
</file>