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2"/>
  </bookViews>
  <sheets>
    <sheet name=" FSN 2017 Tab A" sheetId="1" r:id="rId1"/>
    <sheet name="FSN 2017 TAB. B" sheetId="2" r:id="rId2"/>
    <sheet name="FSN 2017 Tab C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pop2">#REF!</definedName>
    <definedName name="___pop2" localSheetId="2">#REF!</definedName>
    <definedName name="__pop2">#REF!</definedName>
    <definedName name="A_infantile">'[1]TABELLE CALCOLO'!$CW$5:$CW$25</definedName>
    <definedName name="A_infantile_pesi">'[1]TABELLE CALCOLO'!$CU$5:$CU$25</definedName>
    <definedName name="A_KF_1">'[1]VALORI'!$C$13</definedName>
    <definedName name="A_KF_10">'[1]VALORI'!$C$14</definedName>
    <definedName name="A_KF_11">'[1]VALORI'!$C$15</definedName>
    <definedName name="A_KF_12">'[1]VALORI'!$C$16</definedName>
    <definedName name="A_KF_2">'[1]VALORI'!$C$20</definedName>
    <definedName name="A_KF_21">'[1]VALORI'!$C$21</definedName>
    <definedName name="A_KF_22">'[1]VALORI'!$C$25</definedName>
    <definedName name="A_KF_220">'[1]VALORI'!$C$26</definedName>
    <definedName name="A_KF_221">'[1]VALORI'!$C$30</definedName>
    <definedName name="A_KF_2211">'[1]VALORI'!$C$29</definedName>
    <definedName name="A_KF_222">'[1]VALORI'!$C$32</definedName>
    <definedName name="A_KF_223">'[1]VALORI'!$C$31</definedName>
    <definedName name="A_KF_224">'[1]VALORI'!$C$33</definedName>
    <definedName name="A_KF_23">'[1]VALORI'!$C$22</definedName>
    <definedName name="A_KF_23C">'[1]VALORI'!$C$24</definedName>
    <definedName name="A_KF_24">'[1]VALORI'!$C$35</definedName>
    <definedName name="A_KF_2411">'[1]VALORI'!$C$34</definedName>
    <definedName name="A_KF_25">'[1]VALORI'!$C$36</definedName>
    <definedName name="A_KF_26">'[1]VALORI'!$C$37</definedName>
    <definedName name="A_KF_26C">'[1]VALORI'!$C$39</definedName>
    <definedName name="A_KF_31">'[1]VALORI'!$C$43</definedName>
    <definedName name="A_KF_31C">'[1]VALORI'!$C$45</definedName>
    <definedName name="A_KF_32">'[1]VALORI'!$C$47</definedName>
    <definedName name="A_KF_320">'[1]VALORI'!$C$48</definedName>
    <definedName name="A_KF_321">'[1]VALORI'!$C$49</definedName>
    <definedName name="A_KF_3211">'[1]VALORI'!$C$52</definedName>
    <definedName name="A_KF_3212">'[1]VALORI'!$C$55</definedName>
    <definedName name="A_KF_3213">'[1]VALORI'!$C$58</definedName>
    <definedName name="A_KF_32C1">'[1]VALORI'!$C$51</definedName>
    <definedName name="A_KF_32C2">'[1]VALORI'!$C$54</definedName>
    <definedName name="A_KF_32C3">'[1]VALORI'!$C$57</definedName>
    <definedName name="A_KF_F_pop_25_44_F">'[1]VALORI'!$C$81</definedName>
    <definedName name="A_Perc_farma">'[1]TABELLE CALCOLO'!$FA$5:$FA$25</definedName>
    <definedName name="A_perinatale">'[1]TABELLE CALCOLO'!$CV$5:$CV$25</definedName>
    <definedName name="A_perinatale_pesi">'[1]TABELLE CALCOLO'!$CT$5:$CT$25</definedName>
    <definedName name="A_pop_0_14">'[1]TABELLE CALCOLO'!$F$5:$F$25</definedName>
    <definedName name="A_pop_superf">'[1]TABELLE CALCOLO'!$Q$5:$Q$25</definedName>
    <definedName name="A_pop_TOT">'[1]TABELLE CALCOLO'!$K$5:$K$25</definedName>
    <definedName name="A_popDip">'[1]TABELLE CALCOLO'!$CF$5:$CF$25</definedName>
    <definedName name="A_popDist">'[1]TABELLE CALCOLO'!$BB$5:$BB$25</definedName>
    <definedName name="A_popfarma">'[1]TABELLE CALCOLO'!$M$5:$M$25</definedName>
    <definedName name="A_poposped">'[1]TABELLE CALCOLO'!$B$5:$B$25</definedName>
    <definedName name="A_poposped_abb">'[1]TABELLE CALCOLO'!$D$5:$D$25</definedName>
    <definedName name="A_poposped_over65">'[1]TABELLE CALCOLO'!$C$5:$C$25</definedName>
    <definedName name="A_popriab">'[1]TABELLE CALCOLO'!$BV$5:$BV$25</definedName>
    <definedName name="A_popSalM">'[1]TABELLE CALCOLO'!$BL$5:$BL$25</definedName>
    <definedName name="A_popspec">'[1]TABELLE CALCOLO'!$O$5:$O$25</definedName>
    <definedName name="A_VAL_2" localSheetId="2">'[2]VALORI'!#REF!</definedName>
    <definedName name="A_VAL_2">'[2]VALORI'!#REF!</definedName>
    <definedName name="A_VAL_3">'[1]VALORI'!$C$8</definedName>
    <definedName name="A_VAL_4">'[1]VALORI'!$C$9</definedName>
    <definedName name="A_VAL_5">'[1]VALORI'!$C$10</definedName>
    <definedName name="_xlnm.Print_Area" localSheetId="2">'FSN 2017 Tab C'!$A$1:$H$34</definedName>
    <definedName name="_xlnm.Print_Area" localSheetId="1">'FSN 2017 TAB. B'!$A$1:$I$35</definedName>
    <definedName name="B_VAL_2" localSheetId="2">'[2]VALORI'!#REF!</definedName>
    <definedName name="B_VAL_2">'[2]VALORI'!#REF!</definedName>
    <definedName name="d" localSheetId="2">#REF!</definedName>
    <definedName name="d" localSheetId="1">#REF!</definedName>
    <definedName name="d">#REF!</definedName>
    <definedName name="gg" localSheetId="2">#REF!</definedName>
    <definedName name="gg" localSheetId="1">#REF!</definedName>
    <definedName name="gg">#REF!</definedName>
    <definedName name="irappu04" localSheetId="2">#REF!</definedName>
    <definedName name="irappu04" localSheetId="1">#REF!</definedName>
    <definedName name="irappu04">#REF!</definedName>
    <definedName name="l" localSheetId="2">#REF!</definedName>
    <definedName name="l" localSheetId="1">#REF!</definedName>
    <definedName name="l">#REF!</definedName>
    <definedName name="partsardegna">'[5]Quadro macro'!$C$14</definedName>
    <definedName name="partsicilia">'[5]Quadro macro'!$C$13</definedName>
    <definedName name="piln07">'[6]Quadro Macro'!$L$7</definedName>
    <definedName name="pilt05">'[6]Quadro Macro'!$L$9</definedName>
    <definedName name="pilt06">'[6]Quadro Macro'!$L$10</definedName>
    <definedName name="pilt07">'[6]Quadro Macro'!$L$11</definedName>
    <definedName name="pilt08">'[7]Quadro Macro'!$L$12</definedName>
    <definedName name="pop_0" localSheetId="2">#REF!</definedName>
    <definedName name="pop_0" localSheetId="1">#REF!</definedName>
    <definedName name="pop_0">#REF!</definedName>
    <definedName name="pop_1_4" localSheetId="2">#REF!</definedName>
    <definedName name="pop_1_4" localSheetId="1">#REF!</definedName>
    <definedName name="pop_1_4">#REF!</definedName>
    <definedName name="pop_15_24" localSheetId="2">#REF!</definedName>
    <definedName name="pop_15_24" localSheetId="1">#REF!</definedName>
    <definedName name="pop_15_24">#REF!</definedName>
    <definedName name="pop_15_24_F" localSheetId="2">#REF!</definedName>
    <definedName name="pop_15_24_F" localSheetId="1">#REF!</definedName>
    <definedName name="pop_15_24_F">#REF!</definedName>
    <definedName name="pop_15_24_M" localSheetId="2">#REF!</definedName>
    <definedName name="pop_15_24_M" localSheetId="1">#REF!</definedName>
    <definedName name="pop_15_24_M">#REF!</definedName>
    <definedName name="pop_25_44" localSheetId="2">#REF!</definedName>
    <definedName name="pop_25_44" localSheetId="1">#REF!</definedName>
    <definedName name="pop_25_44">#REF!</definedName>
    <definedName name="pop_25_44_F" localSheetId="2">#REF!</definedName>
    <definedName name="pop_25_44_F" localSheetId="1">#REF!</definedName>
    <definedName name="pop_25_44_F">#REF!</definedName>
    <definedName name="pop_25_44_M" localSheetId="2">#REF!</definedName>
    <definedName name="pop_25_44_M" localSheetId="1">#REF!</definedName>
    <definedName name="pop_25_44_M">#REF!</definedName>
    <definedName name="pop_45_64" localSheetId="2">#REF!</definedName>
    <definedName name="pop_45_64" localSheetId="1">#REF!</definedName>
    <definedName name="pop_45_64">#REF!</definedName>
    <definedName name="pop_5_14" localSheetId="2">#REF!</definedName>
    <definedName name="pop_5_14" localSheetId="1">#REF!</definedName>
    <definedName name="pop_5_14">#REF!</definedName>
    <definedName name="pop_65_74" localSheetId="2">#REF!</definedName>
    <definedName name="pop_65_74" localSheetId="1">#REF!</definedName>
    <definedName name="pop_65_74">#REF!</definedName>
    <definedName name="pop_over_75" localSheetId="2">#REF!</definedName>
    <definedName name="pop_over_75" localSheetId="1">#REF!</definedName>
    <definedName name="pop_over_75">#REF!</definedName>
    <definedName name="pop2">#REF!</definedName>
    <definedName name="REGIONI">'[1]TABELLE CALCOLO'!$A$5:$A$25</definedName>
  </definedNames>
  <calcPr fullCalcOnLoad="1"/>
</workbook>
</file>

<file path=xl/sharedStrings.xml><?xml version="1.0" encoding="utf-8"?>
<sst xmlns="http://schemas.openxmlformats.org/spreadsheetml/2006/main" count="128" uniqueCount="73">
  <si>
    <t>TABELLA   A</t>
  </si>
  <si>
    <t>Finanziamento indistinto dei livelli essenziali di assistenza (LEA)</t>
  </si>
  <si>
    <t>(unità di euro)</t>
  </si>
  <si>
    <t>(1)</t>
  </si>
  <si>
    <t>(2)</t>
  </si>
  <si>
    <t>(3)</t>
  </si>
  <si>
    <t>(4)</t>
  </si>
  <si>
    <t>(5)</t>
  </si>
  <si>
    <t>PIEMONTE</t>
  </si>
  <si>
    <t>VALLE D'AOSTA</t>
  </si>
  <si>
    <t>LOMBARDIA</t>
  </si>
  <si>
    <t>P.A. BOLZANO</t>
  </si>
  <si>
    <t>P.A.TRENTO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</si>
  <si>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</si>
  <si>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</si>
  <si>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</si>
  <si>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</si>
  <si>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</si>
  <si>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</si>
  <si>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</si>
  <si>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</si>
  <si>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</si>
  <si>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</si>
  <si>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</si>
  <si>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</si>
  <si>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</si>
  <si>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</si>
  <si>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</si>
  <si>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</si>
  <si>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OSP. BAMBINO GESU'</t>
  </si>
  <si>
    <t>TOTALE</t>
  </si>
  <si>
    <t>(6)</t>
  </si>
  <si>
    <t>(8)</t>
  </si>
  <si>
    <t>A.C.I.S.M.O.M. (*)</t>
  </si>
  <si>
    <t xml:space="preserve">(*) Associazione dei Cavalieri Italiani del Sovrano Militare Ordine di Malta </t>
  </si>
  <si>
    <t>TOTALE INDISTINTO (Inclusa quota per gioco d'azzardo)</t>
  </si>
  <si>
    <t>TOTALE INDISTINTO (Inclusa Fibrosi Cistica)</t>
  </si>
  <si>
    <t>TABELLA   B</t>
  </si>
  <si>
    <t>REGIONI E PROVINCE AUTONOME</t>
  </si>
  <si>
    <t>Medicina penitenziaria (decreto legislativo 230/99)</t>
  </si>
  <si>
    <t>ISTITUTI ZOOPROFILATTICI SPERIMENTALI</t>
  </si>
  <si>
    <t>TOTALE RISORSE VINCOLATE</t>
  </si>
  <si>
    <t>Contratto del personale degli IZS</t>
  </si>
  <si>
    <t xml:space="preserve">Funzionamento Istituti Zooprofilattici Sperimentali </t>
  </si>
  <si>
    <t xml:space="preserve">Finanziamento degli oneri contrattuali dei bienni economici 2002-2003 e 2004-2005 </t>
  </si>
  <si>
    <t>Finanziamento degli oneri contrattuali del biennio economico 2006-2007</t>
  </si>
  <si>
    <t>(5)=(1)+(2)+(3)+(4)</t>
  </si>
  <si>
    <t>TABELLA   C</t>
  </si>
  <si>
    <t>REGIONI  E  PROVINCE AUTONOME</t>
  </si>
  <si>
    <t>Ricavi e entrate proprie convenzionali delle aziende sanitarie</t>
  </si>
  <si>
    <t>IRAP</t>
  </si>
  <si>
    <t>Addizionale IRPEF</t>
  </si>
  <si>
    <t>Integrazione a norma del decreto legislativo 56/2000</t>
  </si>
  <si>
    <t>Fondo sanitario nazionale</t>
  </si>
  <si>
    <t>(7)=(1)+(2)+(3)+(4)+(5)+(6)</t>
  </si>
  <si>
    <t xml:space="preserve">REGIONI  E  PROVINCIE AUTONOME </t>
  </si>
  <si>
    <t>MOBILITÀ SANITARIA (Infraregionale + "Bambino Gesù" +  ACISMOM)</t>
  </si>
  <si>
    <t>TOTALE INDISTINTO</t>
  </si>
  <si>
    <t>Totale risorse per il finanziamento indistinto dei LEA  (Ante mobilità)</t>
  </si>
  <si>
    <t>FSN 2017 - RIPARTO TRA LE REGIONI DELLE DISPONIBILITÀ FINANZIARIE PER IL SERVIZIO SANITARIO NAZIONALE</t>
  </si>
  <si>
    <t>Quota Fibrosi cistica</t>
  </si>
  <si>
    <t>(3) = (1)+(2)</t>
  </si>
  <si>
    <t>Quota per concorso a rimborso della spesa per acquisto di vaccini inclusi nel NPNV  (art. 1, c. 408, L. 232/2016)</t>
  </si>
  <si>
    <t>Quota per concorso a rimborso di oneri per processi di assunzione e stabilizzazione del personale del SSN  (art.1, c. 409, L. 232/2016)</t>
  </si>
  <si>
    <t>(6) = (3)+(4)+(5)</t>
  </si>
  <si>
    <r>
      <t xml:space="preserve">TOTALE INDISTINTO    </t>
    </r>
    <r>
      <rPr>
        <sz val="11"/>
        <color indexed="8"/>
        <rFont val="Arial"/>
        <family val="2"/>
      </rPr>
      <t>(ante mobilità)</t>
    </r>
  </si>
  <si>
    <t>(7)</t>
  </si>
  <si>
    <t>(9)=(6)+(7)+(8)</t>
  </si>
  <si>
    <t>FSN 2017 - RIPARTO TRA LE REGIONI DI ALCUNE POSTE A DESTINAZIONE VINCOLATA O PER ATTIVITA' NON RENDICONTATE DALLE AZIENDE SANITARIE DELLE DISPONIBILITA' FINANZIARIE PER IL SERVIZIO SANITARIO NAZIONALE</t>
  </si>
  <si>
    <t>Partecipazione delle Regioni a statuto speciale e P.A.</t>
  </si>
  <si>
    <t>FSN 2017 - RIPARTO TRA LE REGIONI DELLE DISPONIBILITA' FINANZIARIE PER IL SERVIZIO SANITARIO NAZIONALE</t>
  </si>
  <si>
    <t xml:space="preserve"> FONTI DI FINANZIAMENTO INDISTINTO E FINALIZZATO </t>
  </si>
  <si>
    <t>Compensazioni Accordo Conferenza delle Regioni e delle P.A. del  29/9/2016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</si>
</sst>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00"/>
    <numFmt numFmtId="166" formatCode="_-[$€-2]\ * #,##0.00_-;\-[$€-2]\ * #,##0.00_-;_-[$€-2]\ * &quot;-&quot;??_-"/>
    <numFmt numFmtId="167" formatCode="#,##0.0_ ;\-#,##0.0\ "/>
    <numFmt numFmtId="168" formatCode="#,##0.00_ ;\-#,##0.00\ "/>
    <numFmt numFmtId="169" formatCode="#,##0.000_ ;\-#,##0.000\ "/>
    <numFmt numFmtId="170" formatCode="#,##0.0000_ ;\-#,##0.0000\ "/>
    <numFmt numFmtId="171" formatCode="#,##0.0"/>
    <numFmt numFmtId="172" formatCode="#,##0;[Red]#,##0"/>
    <numFmt numFmtId="173" formatCode="0.000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-* #,##0.000_-;\-* #,##0.000_-;_-* &quot;-&quot;??_-;_-@_-"/>
    <numFmt numFmtId="178" formatCode="#,##0_ ;[Red]\-#,##0\ "/>
    <numFmt numFmtId="179" formatCode="_-* #,##0.0_-;\-* #,##0.0_-;_-* &quot;-&quot;_-;_-@_-"/>
    <numFmt numFmtId="180" formatCode="_-* #,##0.00_-;\-* #,##0.00_-;_-* &quot;-&quot;_-;_-@_-"/>
    <numFmt numFmtId="181" formatCode="#,##0.00;[Red]#,##0.00"/>
    <numFmt numFmtId="182" formatCode="0.00_ ;[Red]\-0.00\ "/>
    <numFmt numFmtId="183" formatCode="0.000_ ;[Red]\-0.000\ "/>
    <numFmt numFmtId="184" formatCode="0.0_ ;[Red]\-0.0\ "/>
    <numFmt numFmtId="185" formatCode="0_ ;[Red]\-0\ "/>
    <numFmt numFmtId="186" formatCode="#,##0.00\ ;[Red]\-#,##0.00\ "/>
    <numFmt numFmtId="187" formatCode="#,##0\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66" fontId="2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0" xfId="56" applyFont="1" applyFill="1" applyBorder="1" applyAlignment="1">
      <alignment horizontal="center"/>
      <protection/>
    </xf>
    <xf numFmtId="0" fontId="2" fillId="0" borderId="0" xfId="56" applyFill="1" applyAlignment="1">
      <alignment/>
      <protection/>
    </xf>
    <xf numFmtId="0" fontId="5" fillId="0" borderId="0" xfId="56" applyFont="1" applyFill="1" applyBorder="1" applyAlignment="1">
      <alignment horizontal="right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 quotePrefix="1">
      <alignment horizontal="center" vertical="center" wrapText="1"/>
      <protection/>
    </xf>
    <xf numFmtId="0" fontId="2" fillId="0" borderId="11" xfId="56" applyFont="1" applyFill="1" applyBorder="1" applyAlignment="1">
      <alignment/>
      <protection/>
    </xf>
    <xf numFmtId="41" fontId="2" fillId="0" borderId="11" xfId="56" applyNumberFormat="1" applyFont="1" applyFill="1" applyBorder="1" applyAlignment="1">
      <alignment/>
      <protection/>
    </xf>
    <xf numFmtId="0" fontId="5" fillId="0" borderId="11" xfId="56" applyFont="1" applyFill="1" applyBorder="1" applyAlignment="1">
      <alignment/>
      <protection/>
    </xf>
    <xf numFmtId="3" fontId="5" fillId="0" borderId="11" xfId="56" applyNumberFormat="1" applyFont="1" applyFill="1" applyBorder="1" applyAlignment="1">
      <alignment/>
      <protection/>
    </xf>
    <xf numFmtId="41" fontId="5" fillId="0" borderId="11" xfId="56" applyNumberFormat="1" applyFont="1" applyFill="1" applyBorder="1" applyAlignment="1">
      <alignment/>
      <protection/>
    </xf>
    <xf numFmtId="164" fontId="5" fillId="33" borderId="11" xfId="56" applyNumberFormat="1" applyFont="1" applyFill="1" applyBorder="1" applyAlignment="1">
      <alignment/>
      <protection/>
    </xf>
    <xf numFmtId="41" fontId="5" fillId="33" borderId="11" xfId="56" applyNumberFormat="1" applyFont="1" applyFill="1" applyBorder="1" applyAlignment="1">
      <alignment/>
      <protection/>
    </xf>
    <xf numFmtId="0" fontId="9" fillId="0" borderId="11" xfId="56" applyFont="1" applyFill="1" applyBorder="1" applyAlignment="1">
      <alignment horizontal="left"/>
      <protection/>
    </xf>
    <xf numFmtId="3" fontId="10" fillId="0" borderId="11" xfId="56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3" fontId="5" fillId="0" borderId="0" xfId="56" applyNumberFormat="1" applyFont="1" applyFill="1" applyBorder="1" applyAlignment="1">
      <alignment/>
      <protection/>
    </xf>
    <xf numFmtId="3" fontId="2" fillId="0" borderId="0" xfId="56" applyNumberFormat="1" applyFill="1" applyAlignment="1">
      <alignment/>
      <protection/>
    </xf>
    <xf numFmtId="0" fontId="10" fillId="33" borderId="0" xfId="56" applyFont="1" applyFill="1" applyAlignment="1">
      <alignment horizontal="right"/>
      <protection/>
    </xf>
    <xf numFmtId="0" fontId="14" fillId="33" borderId="0" xfId="56" applyFont="1" applyFill="1" applyBorder="1" applyAlignment="1">
      <alignment/>
      <protection/>
    </xf>
    <xf numFmtId="0" fontId="14" fillId="33" borderId="0" xfId="56" applyFont="1" applyFill="1" applyAlignment="1">
      <alignment/>
      <protection/>
    </xf>
    <xf numFmtId="0" fontId="2" fillId="33" borderId="0" xfId="56" applyFill="1" applyAlignment="1">
      <alignment/>
      <protection/>
    </xf>
    <xf numFmtId="0" fontId="2" fillId="33" borderId="0" xfId="56" applyFill="1" applyBorder="1" applyAlignment="1">
      <alignment/>
      <protection/>
    </xf>
    <xf numFmtId="0" fontId="10" fillId="33" borderId="0" xfId="56" applyFont="1" applyFill="1" applyBorder="1" applyAlignment="1">
      <alignment horizontal="center"/>
      <protection/>
    </xf>
    <xf numFmtId="0" fontId="10" fillId="33" borderId="12" xfId="56" applyFont="1" applyFill="1" applyBorder="1" applyAlignment="1">
      <alignment horizontal="left"/>
      <protection/>
    </xf>
    <xf numFmtId="0" fontId="10" fillId="33" borderId="0" xfId="56" applyFont="1" applyFill="1" applyBorder="1" applyAlignment="1">
      <alignment horizontal="left"/>
      <protection/>
    </xf>
    <xf numFmtId="0" fontId="10" fillId="33" borderId="13" xfId="56" applyFont="1" applyFill="1" applyBorder="1" applyAlignment="1">
      <alignment horizontal="left"/>
      <protection/>
    </xf>
    <xf numFmtId="0" fontId="10" fillId="33" borderId="13" xfId="56" applyFont="1" applyFill="1" applyBorder="1" applyAlignment="1">
      <alignment horizontal="center"/>
      <protection/>
    </xf>
    <xf numFmtId="0" fontId="10" fillId="33" borderId="14" xfId="56" applyFont="1" applyFill="1" applyBorder="1" applyAlignment="1">
      <alignment/>
      <protection/>
    </xf>
    <xf numFmtId="0" fontId="10" fillId="33" borderId="10" xfId="56" applyFont="1" applyFill="1" applyBorder="1" applyAlignment="1">
      <alignment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4" fillId="33" borderId="16" xfId="56" applyFont="1" applyFill="1" applyBorder="1" applyAlignment="1">
      <alignment horizontal="center" vertical="center" wrapText="1"/>
      <protection/>
    </xf>
    <xf numFmtId="0" fontId="2" fillId="33" borderId="0" xfId="56" applyFont="1" applyFill="1" applyBorder="1" applyAlignment="1" quotePrefix="1">
      <alignment horizontal="center" vertical="center" wrapText="1"/>
      <protection/>
    </xf>
    <xf numFmtId="0" fontId="2" fillId="33" borderId="10" xfId="56" applyFont="1" applyFill="1" applyBorder="1" applyAlignment="1" quotePrefix="1">
      <alignment vertical="center" wrapText="1"/>
      <protection/>
    </xf>
    <xf numFmtId="0" fontId="2" fillId="33" borderId="17" xfId="56" applyFont="1" applyFill="1" applyBorder="1" applyAlignment="1" quotePrefix="1">
      <alignment horizontal="center" vertical="center" wrapText="1"/>
      <protection/>
    </xf>
    <xf numFmtId="0" fontId="2" fillId="33" borderId="16" xfId="56" applyFont="1" applyFill="1" applyBorder="1" applyAlignment="1" quotePrefix="1">
      <alignment horizontal="center" vertical="center" wrapText="1"/>
      <protection/>
    </xf>
    <xf numFmtId="0" fontId="2" fillId="33" borderId="10" xfId="56" applyFont="1" applyFill="1" applyBorder="1" applyAlignment="1" quotePrefix="1">
      <alignment horizontal="center" vertical="center" wrapText="1"/>
      <protection/>
    </xf>
    <xf numFmtId="0" fontId="14" fillId="33" borderId="18" xfId="56" applyFont="1" applyFill="1" applyBorder="1" applyAlignment="1">
      <alignment/>
      <protection/>
    </xf>
    <xf numFmtId="0" fontId="14" fillId="33" borderId="19" xfId="56" applyFont="1" applyFill="1" applyBorder="1" applyAlignment="1">
      <alignment/>
      <protection/>
    </xf>
    <xf numFmtId="0" fontId="14" fillId="33" borderId="10" xfId="56" applyFont="1" applyFill="1" applyBorder="1" applyAlignment="1" quotePrefix="1">
      <alignment vertical="center" wrapText="1"/>
      <protection/>
    </xf>
    <xf numFmtId="0" fontId="14" fillId="33" borderId="15" xfId="56" applyFont="1" applyFill="1" applyBorder="1" applyAlignment="1">
      <alignment/>
      <protection/>
    </xf>
    <xf numFmtId="0" fontId="14" fillId="33" borderId="11" xfId="56" applyFont="1" applyFill="1" applyBorder="1" applyAlignment="1">
      <alignment/>
      <protection/>
    </xf>
    <xf numFmtId="0" fontId="2" fillId="33" borderId="18" xfId="56" applyFont="1" applyFill="1" applyBorder="1" applyAlignment="1">
      <alignment/>
      <protection/>
    </xf>
    <xf numFmtId="41" fontId="2" fillId="33" borderId="19" xfId="56" applyNumberFormat="1" applyFont="1" applyFill="1" applyBorder="1" applyAlignment="1">
      <alignment/>
      <protection/>
    </xf>
    <xf numFmtId="41" fontId="2" fillId="33" borderId="11" xfId="56" applyNumberFormat="1" applyFont="1" applyFill="1" applyBorder="1" applyAlignment="1">
      <alignment/>
      <protection/>
    </xf>
    <xf numFmtId="178" fontId="2" fillId="33" borderId="0" xfId="56" applyNumberFormat="1" applyFill="1" applyAlignment="1">
      <alignment/>
      <protection/>
    </xf>
    <xf numFmtId="41" fontId="14" fillId="33" borderId="19" xfId="56" applyNumberFormat="1" applyFont="1" applyFill="1" applyBorder="1" applyAlignment="1">
      <alignment/>
      <protection/>
    </xf>
    <xf numFmtId="41" fontId="14" fillId="33" borderId="11" xfId="56" applyNumberFormat="1" applyFont="1" applyFill="1" applyBorder="1" applyAlignment="1">
      <alignment/>
      <protection/>
    </xf>
    <xf numFmtId="164" fontId="10" fillId="33" borderId="11" xfId="56" applyNumberFormat="1" applyFont="1" applyFill="1" applyBorder="1" applyAlignment="1">
      <alignment/>
      <protection/>
    </xf>
    <xf numFmtId="0" fontId="14" fillId="33" borderId="12" xfId="56" applyFont="1" applyFill="1" applyBorder="1" applyAlignment="1">
      <alignment/>
      <protection/>
    </xf>
    <xf numFmtId="41" fontId="14" fillId="33" borderId="13" xfId="56" applyNumberFormat="1" applyFont="1" applyFill="1" applyBorder="1" applyAlignment="1">
      <alignment/>
      <protection/>
    </xf>
    <xf numFmtId="41" fontId="14" fillId="33" borderId="14" xfId="56" applyNumberFormat="1" applyFont="1" applyFill="1" applyBorder="1" applyAlignment="1">
      <alignment/>
      <protection/>
    </xf>
    <xf numFmtId="164" fontId="10" fillId="33" borderId="14" xfId="56" applyNumberFormat="1" applyFont="1" applyFill="1" applyBorder="1" applyAlignment="1">
      <alignment/>
      <protection/>
    </xf>
    <xf numFmtId="0" fontId="13" fillId="33" borderId="18" xfId="56" applyFont="1" applyFill="1" applyBorder="1" applyAlignment="1">
      <alignment horizontal="left" vertical="center"/>
      <protection/>
    </xf>
    <xf numFmtId="41" fontId="5" fillId="33" borderId="19" xfId="56" applyNumberFormat="1" applyFont="1" applyFill="1" applyBorder="1" applyAlignment="1">
      <alignment horizontal="center" vertical="center"/>
      <protection/>
    </xf>
    <xf numFmtId="41" fontId="5" fillId="33" borderId="11" xfId="56" applyNumberFormat="1" applyFont="1" applyFill="1" applyBorder="1" applyAlignment="1">
      <alignment horizontal="center" vertical="center"/>
      <protection/>
    </xf>
    <xf numFmtId="41" fontId="5" fillId="33" borderId="11" xfId="56" applyNumberFormat="1" applyFont="1" applyFill="1" applyBorder="1" applyAlignment="1">
      <alignment vertical="center"/>
      <protection/>
    </xf>
    <xf numFmtId="178" fontId="2" fillId="33" borderId="0" xfId="56" applyNumberFormat="1" applyFill="1" applyBorder="1" applyAlignment="1">
      <alignment/>
      <protection/>
    </xf>
    <xf numFmtId="0" fontId="2" fillId="33" borderId="20" xfId="56" applyFont="1" applyFill="1" applyBorder="1" applyAlignment="1" quotePrefix="1">
      <alignment vertical="center" wrapText="1"/>
      <protection/>
    </xf>
    <xf numFmtId="0" fontId="3" fillId="33" borderId="0" xfId="56" applyFont="1" applyFill="1" applyBorder="1" applyAlignment="1">
      <alignment horizontal="center"/>
      <protection/>
    </xf>
    <xf numFmtId="0" fontId="5" fillId="33" borderId="0" xfId="56" applyFont="1" applyFill="1" applyBorder="1" applyAlignment="1" quotePrefix="1">
      <alignment horizontal="right"/>
      <protection/>
    </xf>
    <xf numFmtId="0" fontId="2" fillId="33" borderId="11" xfId="56" applyFont="1" applyFill="1" applyBorder="1" applyAlignment="1">
      <alignment/>
      <protection/>
    </xf>
    <xf numFmtId="0" fontId="5" fillId="33" borderId="11" xfId="56" applyFont="1" applyFill="1" applyBorder="1" applyAlignment="1">
      <alignment/>
      <protection/>
    </xf>
    <xf numFmtId="0" fontId="9" fillId="33" borderId="11" xfId="56" applyFont="1" applyFill="1" applyBorder="1" applyAlignment="1">
      <alignment horizontal="left"/>
      <protection/>
    </xf>
    <xf numFmtId="3" fontId="10" fillId="33" borderId="11" xfId="56" applyNumberFormat="1" applyFont="1" applyFill="1" applyBorder="1" applyAlignment="1">
      <alignment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3" fontId="5" fillId="33" borderId="11" xfId="56" applyNumberFormat="1" applyFont="1" applyFill="1" applyBorder="1" applyAlignment="1">
      <alignment/>
      <protection/>
    </xf>
    <xf numFmtId="3" fontId="2" fillId="0" borderId="11" xfId="56" applyNumberFormat="1" applyFill="1" applyBorder="1" applyAlignment="1">
      <alignment/>
      <protection/>
    </xf>
    <xf numFmtId="3" fontId="2" fillId="0" borderId="11" xfId="56" applyNumberFormat="1" applyFont="1" applyFill="1" applyBorder="1" applyAlignment="1">
      <alignment/>
      <protection/>
    </xf>
    <xf numFmtId="3" fontId="8" fillId="0" borderId="11" xfId="56" applyNumberFormat="1" applyFont="1" applyFill="1" applyBorder="1" applyAlignment="1">
      <alignment/>
      <protection/>
    </xf>
    <xf numFmtId="0" fontId="6" fillId="0" borderId="17" xfId="56" applyFont="1" applyFill="1" applyBorder="1" applyAlignment="1" quotePrefix="1">
      <alignment horizontal="center" vertical="center" wrapText="1"/>
      <protection/>
    </xf>
    <xf numFmtId="0" fontId="6" fillId="0" borderId="10" xfId="56" applyFont="1" applyFill="1" applyBorder="1" applyAlignment="1" quotePrefix="1">
      <alignment horizontal="center" vertical="center" wrapText="1"/>
      <protection/>
    </xf>
    <xf numFmtId="41" fontId="2" fillId="33" borderId="11" xfId="56" applyNumberFormat="1" applyFill="1" applyBorder="1" applyAlignment="1">
      <alignment/>
      <protection/>
    </xf>
    <xf numFmtId="0" fontId="15" fillId="33" borderId="0" xfId="56" applyFont="1" applyFill="1" applyAlignment="1">
      <alignment horizontal="right"/>
      <protection/>
    </xf>
    <xf numFmtId="0" fontId="15" fillId="0" borderId="0" xfId="56" applyFont="1" applyFill="1" applyAlignment="1">
      <alignment horizontal="right"/>
      <protection/>
    </xf>
    <xf numFmtId="0" fontId="2" fillId="0" borderId="11" xfId="56" applyFont="1" applyFill="1" applyBorder="1" applyAlignment="1" quotePrefix="1">
      <alignment horizontal="center" vertical="center" wrapText="1"/>
      <protection/>
    </xf>
    <xf numFmtId="41" fontId="2" fillId="33" borderId="0" xfId="56" applyNumberFormat="1" applyFill="1" applyAlignment="1">
      <alignment/>
      <protection/>
    </xf>
    <xf numFmtId="164" fontId="5" fillId="0" borderId="11" xfId="56" applyNumberFormat="1" applyFont="1" applyFill="1" applyBorder="1" applyAlignment="1">
      <alignment/>
      <protection/>
    </xf>
    <xf numFmtId="0" fontId="7" fillId="33" borderId="0" xfId="56" applyFont="1" applyFill="1" applyBorder="1" applyAlignment="1" quotePrefix="1">
      <alignment horizontal="right"/>
      <protection/>
    </xf>
    <xf numFmtId="0" fontId="50" fillId="0" borderId="1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2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>
      <alignment horizontal="center" vertical="center" wrapText="1"/>
      <protection/>
    </xf>
    <xf numFmtId="0" fontId="14" fillId="33" borderId="14" xfId="56" applyFont="1" applyFill="1" applyBorder="1" applyAlignment="1" quotePrefix="1">
      <alignment horizontal="center" vertical="center" wrapText="1"/>
      <protection/>
    </xf>
    <xf numFmtId="0" fontId="14" fillId="33" borderId="10" xfId="56" applyFont="1" applyFill="1" applyBorder="1" applyAlignment="1" quotePrefix="1">
      <alignment horizontal="center" vertical="center" wrapText="1"/>
      <protection/>
    </xf>
    <xf numFmtId="0" fontId="14" fillId="33" borderId="20" xfId="56" applyFont="1" applyFill="1" applyBorder="1" applyAlignment="1" quotePrefix="1">
      <alignment horizontal="center" vertical="center" wrapText="1"/>
      <protection/>
    </xf>
    <xf numFmtId="0" fontId="10" fillId="33" borderId="0" xfId="56" applyFont="1" applyFill="1" applyBorder="1" applyAlignment="1">
      <alignment horizont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20" xfId="56" applyFont="1" applyFill="1" applyBorder="1" applyAlignment="1">
      <alignment horizontal="center" vertical="center" wrapText="1"/>
      <protection/>
    </xf>
    <xf numFmtId="0" fontId="10" fillId="33" borderId="14" xfId="56" applyFont="1" applyFill="1" applyBorder="1" applyAlignment="1">
      <alignment horizontal="center"/>
      <protection/>
    </xf>
    <xf numFmtId="0" fontId="10" fillId="33" borderId="10" xfId="56" applyFont="1" applyFill="1" applyBorder="1" applyAlignment="1">
      <alignment horizontal="center"/>
      <protection/>
    </xf>
    <xf numFmtId="0" fontId="10" fillId="33" borderId="12" xfId="56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0" fillId="33" borderId="19" xfId="56" applyFont="1" applyFill="1" applyBorder="1" applyAlignment="1">
      <alignment horizontal="center" vertical="center"/>
      <protection/>
    </xf>
    <xf numFmtId="0" fontId="10" fillId="33" borderId="22" xfId="56" applyFont="1" applyFill="1" applyBorder="1" applyAlignment="1">
      <alignment horizontal="center" vertical="center" wrapText="1"/>
      <protection/>
    </xf>
    <xf numFmtId="0" fontId="10" fillId="33" borderId="17" xfId="56" applyFont="1" applyFill="1" applyBorder="1" applyAlignment="1">
      <alignment horizontal="center" vertical="center" wrapText="1"/>
      <protection/>
    </xf>
    <xf numFmtId="0" fontId="10" fillId="33" borderId="23" xfId="56" applyFont="1" applyFill="1" applyBorder="1" applyAlignment="1">
      <alignment horizontal="center" vertical="center" wrapText="1"/>
      <protection/>
    </xf>
    <xf numFmtId="0" fontId="10" fillId="33" borderId="19" xfId="56" applyFont="1" applyFill="1" applyBorder="1" applyAlignment="1">
      <alignment horizontal="center" vertical="center" wrapText="1"/>
      <protection/>
    </xf>
    <xf numFmtId="0" fontId="10" fillId="33" borderId="15" xfId="56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5" fillId="33" borderId="21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/>
      <protection/>
    </xf>
    <xf numFmtId="0" fontId="10" fillId="33" borderId="0" xfId="56" applyFont="1" applyFill="1" applyBorder="1" applyAlignment="1">
      <alignment horizontal="center"/>
      <protection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[0] 4" xfId="48"/>
    <cellStyle name="Migliaia [0] 5" xfId="49"/>
    <cellStyle name="Migliaia 2" xfId="50"/>
    <cellStyle name="Migliaia 3" xfId="51"/>
    <cellStyle name="Migliaia 4" xfId="52"/>
    <cellStyle name="Migliaia 5" xfId="53"/>
    <cellStyle name="Migliaia 6" xfId="54"/>
    <cellStyle name="Neutrale" xfId="55"/>
    <cellStyle name="Normale 2" xfId="56"/>
    <cellStyle name="Normale 3" xfId="57"/>
    <cellStyle name="Normale 4" xfId="58"/>
    <cellStyle name="Normale 5" xfId="59"/>
    <cellStyle name="Normale 6" xfId="60"/>
    <cellStyle name="Nota" xfId="61"/>
    <cellStyle name="Output" xfId="62"/>
    <cellStyle name="Percent" xfId="63"/>
    <cellStyle name="Percentuale 2" xfId="64"/>
    <cellStyle name="Percentuale 3" xfId="65"/>
    <cellStyle name="Percentuale 4" xfId="66"/>
    <cellStyle name="Percentuale 5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  <cellStyle name="Valuta [0] 2" xfId="80"/>
    <cellStyle name="Valuta [0] 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i\Regione%20Liguria\Liguria%20Ricerche\Modello%20Fiuggi\Ripartizione%20FSN\Rapporto%20finale\Modello%20Ingegnerizzato%202.2%20(mins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valentinig\Impostazioni%20locali\Temporary%20Internet%20Files\OLK2\Modello%20Ingegnerizzato%202.2%20(minsal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alli\Documents\Servizio%20I\Sanit&#224;\Riparto%20generale\FSN%202013\141%20%20FSN%202012%20Riparto%20generale\PRECEDENTE%20RIPARTO%20FSN%202011\OLD%20Tre%20tabelle%20delibera%20FSN%202011%20riparto%20generale%20(prima%20propost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volpicelli\AppData\Local\Microsoft\Windows\Temporary%20Internet%20Files\Content.Outlook\NUIQ324R\Tre%20tabelle%20delibera%20FSN%202011%20riparto%20generale%20(prima%20propost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Valentinig\Impostazioni%20locali\Temporary%20Internet%20Files\OLK3\Ipotesi%20riparto%202006-2009%20-%20050706%20-%20COSTRUZIONE%20CAPITOLI%20BILANCIO%20(3)%20-%20RIPARTO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-utenti1\Domain_Data\Documenti\Sanit&#224;%202004\RIPARTO\Aggiornamento%20DICEMBRE%202004\Ipotesi%20riparto%202005-2007%2016%20dic%202004%20-%2088.1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m-utenti1\Domain_Data\DOCUME~1\SFE87~1.GAR\IMPOST~1\Temp\Rar$DI09.422\Previsioni%202005\AGGIORMAMENTO%203.08.04\Ipotesi%20riparto%202005-2007.%203.08.04.al%20netto%20manov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0.069</v>
          </cell>
        </row>
        <row r="24">
          <cell r="C24" t="str">
            <v>pop_TOT</v>
          </cell>
        </row>
        <row r="25">
          <cell r="C25">
            <v>0.171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10">
        <row r="5">
          <cell r="A5" t="str">
            <v>PIEMONTE</v>
          </cell>
          <cell r="B5">
            <v>4565677.42275</v>
          </cell>
          <cell r="C5">
            <v>0</v>
          </cell>
          <cell r="D5">
            <v>4565677.42275</v>
          </cell>
          <cell r="F5">
            <v>526287</v>
          </cell>
          <cell r="K5">
            <v>4296822</v>
          </cell>
          <cell r="M5">
            <v>4622703.055</v>
          </cell>
          <cell r="O5">
            <v>2205324.9550895095</v>
          </cell>
          <cell r="Q5">
            <v>0.08418677338983942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7839499.135</v>
          </cell>
          <cell r="CT5">
            <v>0.962962962962963</v>
          </cell>
          <cell r="CU5">
            <v>0.8</v>
          </cell>
          <cell r="CV5">
            <v>0.07108475675293467</v>
          </cell>
          <cell r="CW5">
            <v>0.059055028687053424</v>
          </cell>
          <cell r="FA5">
            <v>0.07679099915655772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</v>
          </cell>
          <cell r="Q6">
            <v>0.010743396392885693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0.7283950617283952</v>
          </cell>
          <cell r="CU6">
            <v>0.7538461538461539</v>
          </cell>
          <cell r="CV6">
            <v>0.0015311791119381035</v>
          </cell>
          <cell r="CW6">
            <v>0.001584680546357844</v>
          </cell>
          <cell r="FA6">
            <v>0.0021314104551324493</v>
          </cell>
        </row>
        <row r="7">
          <cell r="A7" t="str">
            <v>LOMBARDIA</v>
          </cell>
          <cell r="B7">
            <v>9279746.04125</v>
          </cell>
          <cell r="C7">
            <v>0</v>
          </cell>
          <cell r="D7">
            <v>9279746.04125</v>
          </cell>
          <cell r="F7">
            <v>1244706</v>
          </cell>
          <cell r="K7">
            <v>9318038</v>
          </cell>
          <cell r="M7">
            <v>9526465.245</v>
          </cell>
          <cell r="O7">
            <v>4579016.726317178</v>
          </cell>
          <cell r="Q7">
            <v>0.08003249617516046</v>
          </cell>
          <cell r="BB7">
            <v>12628545.36</v>
          </cell>
          <cell r="BL7">
            <v>11027041.4</v>
          </cell>
          <cell r="BV7">
            <v>12628545.36</v>
          </cell>
          <cell r="CF7">
            <v>17371423.075</v>
          </cell>
          <cell r="CT7">
            <v>0.7901234567901235</v>
          </cell>
          <cell r="CU7">
            <v>0.7692307692307693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0.024395246252031082</v>
          </cell>
          <cell r="BB8">
            <v>631085.06</v>
          </cell>
          <cell r="BL8">
            <v>544293.3</v>
          </cell>
          <cell r="BV8">
            <v>631085.06</v>
          </cell>
          <cell r="CF8">
            <v>872220.5</v>
          </cell>
          <cell r="CT8">
            <v>0.9012345679012346</v>
          </cell>
          <cell r="CU8">
            <v>0.8615384615384615</v>
          </cell>
          <cell r="CV8">
            <v>0.007302362743654691</v>
          </cell>
          <cell r="CW8">
            <v>0.006980720211847771</v>
          </cell>
          <cell r="FA8">
            <v>0.007741918073827586</v>
          </cell>
        </row>
        <row r="9">
          <cell r="A9" t="str">
            <v>TRENTO</v>
          </cell>
          <cell r="B9">
            <v>487906.47925</v>
          </cell>
          <cell r="C9">
            <v>0</v>
          </cell>
          <cell r="D9">
            <v>487906.47925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0.020477527797792543</v>
          </cell>
          <cell r="BB9">
            <v>675509.52</v>
          </cell>
          <cell r="BL9">
            <v>576212.95</v>
          </cell>
          <cell r="BV9">
            <v>675509.52</v>
          </cell>
          <cell r="CF9">
            <v>904556.045</v>
          </cell>
          <cell r="CT9">
            <v>0.3209876543209877</v>
          </cell>
          <cell r="CU9">
            <v>0.3538461538461538</v>
          </cell>
          <cell r="CV9">
            <v>0.002720898180906609</v>
          </cell>
          <cell r="CW9">
            <v>0.0029994279946917225</v>
          </cell>
          <cell r="FA9">
            <v>0.00841485495536722</v>
          </cell>
        </row>
        <row r="10">
          <cell r="A10" t="str">
            <v>VENETO</v>
          </cell>
          <cell r="B10">
            <v>4651671.8535</v>
          </cell>
          <cell r="C10">
            <v>0</v>
          </cell>
          <cell r="D10">
            <v>4651671.8535</v>
          </cell>
          <cell r="F10">
            <v>637939</v>
          </cell>
          <cell r="K10">
            <v>4671372</v>
          </cell>
          <cell r="M10">
            <v>4761027.550000001</v>
          </cell>
          <cell r="O10">
            <v>2281952.1489001294</v>
          </cell>
          <cell r="Q10">
            <v>0.061138511723811725</v>
          </cell>
          <cell r="BB10">
            <v>6360962.82</v>
          </cell>
          <cell r="BL10">
            <v>5491328.149999999</v>
          </cell>
          <cell r="BV10">
            <v>6360962.82</v>
          </cell>
          <cell r="CF10">
            <v>8714119.94</v>
          </cell>
          <cell r="CT10">
            <v>0.7407407407407408</v>
          </cell>
          <cell r="CU10">
            <v>0.7538461538461539</v>
          </cell>
          <cell r="CV10">
            <v>0.059447037891738094</v>
          </cell>
          <cell r="CW10">
            <v>0.060498793177515</v>
          </cell>
          <cell r="FA10">
            <v>0.08010322837745729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620016.413946494</v>
          </cell>
          <cell r="Q11">
            <v>0.025978516719189212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0.4444444444444445</v>
          </cell>
          <cell r="CU11">
            <v>0.5076923076923077</v>
          </cell>
          <cell r="CV11">
            <v>0.009178395662583275</v>
          </cell>
          <cell r="CW11">
            <v>0.010484551968412434</v>
          </cell>
          <cell r="FA11">
            <v>0.021645291495398056</v>
          </cell>
        </row>
        <row r="12">
          <cell r="A12" t="str">
            <v>LIGURIA</v>
          </cell>
          <cell r="B12">
            <v>1837655.88175</v>
          </cell>
          <cell r="C12">
            <v>0</v>
          </cell>
          <cell r="D12">
            <v>1837655.88175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860082.8937776692</v>
          </cell>
          <cell r="Q12">
            <v>0.018080321548621207</v>
          </cell>
          <cell r="BB12">
            <v>2334222.2</v>
          </cell>
          <cell r="BL12">
            <v>1862665.9</v>
          </cell>
          <cell r="BV12">
            <v>2334222.2</v>
          </cell>
          <cell r="CF12">
            <v>2814923.565</v>
          </cell>
          <cell r="CT12">
            <v>1.1728395061728396</v>
          </cell>
          <cell r="CU12">
            <v>0.8769230769230769</v>
          </cell>
          <cell r="CV12">
            <v>0.031948836378018736</v>
          </cell>
          <cell r="CW12">
            <v>0.023887899199564775</v>
          </cell>
          <cell r="FA12">
            <v>0.029939440009094716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4460483.35</v>
          </cell>
          <cell r="O13">
            <v>2121403.6788373403</v>
          </cell>
          <cell r="Q13">
            <v>0.07339199142539672</v>
          </cell>
          <cell r="BB13">
            <v>5840114.8</v>
          </cell>
          <cell r="BL13">
            <v>4801601.6</v>
          </cell>
          <cell r="BV13">
            <v>5840114.8</v>
          </cell>
          <cell r="CF13">
            <v>7502961.470000001</v>
          </cell>
          <cell r="CT13">
            <v>0.8765432098765432</v>
          </cell>
          <cell r="CU13">
            <v>0.8461538461538461</v>
          </cell>
          <cell r="CV13">
            <v>0.06184901600155356</v>
          </cell>
          <cell r="CW13">
            <v>0.05970473809034044</v>
          </cell>
          <cell r="FA13">
            <v>0.0742668143582185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0.07615908948850779</v>
          </cell>
          <cell r="BB14">
            <v>5114826.94</v>
          </cell>
          <cell r="BL14">
            <v>4210063.75</v>
          </cell>
          <cell r="BV14">
            <v>5114826.94</v>
          </cell>
          <cell r="CF14">
            <v>6544647.5</v>
          </cell>
          <cell r="CT14">
            <v>0.8765432098765432</v>
          </cell>
          <cell r="CU14">
            <v>0.8769230769230769</v>
          </cell>
          <cell r="CV14">
            <v>0.054050688719629064</v>
          </cell>
          <cell r="CW14">
            <v>0.05407411263673399</v>
          </cell>
          <cell r="FA14">
            <v>0.06504884895740438</v>
          </cell>
        </row>
        <row r="15">
          <cell r="A15" t="str">
            <v>UMBRIA</v>
          </cell>
          <cell r="B15">
            <v>928316.1344999999</v>
          </cell>
          <cell r="C15">
            <v>0</v>
          </cell>
          <cell r="D15">
            <v>928316.1344999999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0.027929187859943562</v>
          </cell>
          <cell r="BB15">
            <v>1222098.4</v>
          </cell>
          <cell r="BL15">
            <v>994201.6</v>
          </cell>
          <cell r="BV15">
            <v>1222098.4</v>
          </cell>
          <cell r="CF15">
            <v>1553151.78</v>
          </cell>
          <cell r="CT15">
            <v>0.9135802469135803</v>
          </cell>
          <cell r="CU15">
            <v>0.7538461538461539</v>
          </cell>
          <cell r="CV15">
            <v>0.013406412672287623</v>
          </cell>
          <cell r="CW15">
            <v>0.01106238085162361</v>
          </cell>
          <cell r="FA15">
            <v>0.015458341651388985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767588.4279116113</v>
          </cell>
          <cell r="Q16">
            <v>0.03210785536420059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</v>
          </cell>
          <cell r="CU16">
            <v>1.0307692307692309</v>
          </cell>
          <cell r="CV16">
            <v>0.022765633324941283</v>
          </cell>
          <cell r="CW16">
            <v>0.02677120087853875</v>
          </cell>
          <cell r="FA16">
            <v>0.027005446478368576</v>
          </cell>
        </row>
        <row r="17">
          <cell r="A17" t="str">
            <v>LAZIO</v>
          </cell>
          <cell r="B17">
            <v>5191834.687999999</v>
          </cell>
          <cell r="C17">
            <v>0</v>
          </cell>
          <cell r="D17">
            <v>5191834.687999999</v>
          </cell>
          <cell r="F17">
            <v>724089</v>
          </cell>
          <cell r="K17">
            <v>5261240.5</v>
          </cell>
          <cell r="M17">
            <v>5346495.899999999</v>
          </cell>
          <cell r="O17">
            <v>2560883.93560265</v>
          </cell>
          <cell r="Q17">
            <v>0.05750389175390051</v>
          </cell>
          <cell r="BB17">
            <v>7123772</v>
          </cell>
          <cell r="BL17">
            <v>6204734.4</v>
          </cell>
          <cell r="BV17">
            <v>7123772</v>
          </cell>
          <cell r="CF17">
            <v>9817470.525</v>
          </cell>
          <cell r="CT17">
            <v>0.8641975308641976</v>
          </cell>
          <cell r="CU17">
            <v>0.8615384615384615</v>
          </cell>
          <cell r="CV17">
            <v>0.07811253109105595</v>
          </cell>
          <cell r="CW17">
            <v>0.07787218484154501</v>
          </cell>
          <cell r="FA17">
            <v>0.08974984326984349</v>
          </cell>
        </row>
        <row r="18">
          <cell r="A18" t="str">
            <v>ABRUZZO</v>
          </cell>
          <cell r="B18">
            <v>1331950.53075</v>
          </cell>
          <cell r="C18">
            <v>0</v>
          </cell>
          <cell r="D18">
            <v>1331950.53075</v>
          </cell>
          <cell r="F18">
            <v>176337</v>
          </cell>
          <cell r="K18">
            <v>1290619.5</v>
          </cell>
          <cell r="M18">
            <v>1350835.555</v>
          </cell>
          <cell r="O18">
            <v>640936.0876258999</v>
          </cell>
          <cell r="Q18">
            <v>0.03568924981634241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0.025457496169538612</v>
          </cell>
          <cell r="CW18">
            <v>0.029677249877045248</v>
          </cell>
          <cell r="FA18">
            <v>0.022602051175370164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0.014635451410335027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0.0066974640220946015</v>
          </cell>
          <cell r="CW19">
            <v>0.00587631497951126</v>
          </cell>
          <cell r="FA19">
            <v>0.005670450359446435</v>
          </cell>
        </row>
        <row r="20">
          <cell r="A20" t="str">
            <v>CAMPANIA</v>
          </cell>
          <cell r="B20">
            <v>5139244.635</v>
          </cell>
          <cell r="C20">
            <v>0</v>
          </cell>
          <cell r="D20">
            <v>5139244.635</v>
          </cell>
          <cell r="F20">
            <v>1038562</v>
          </cell>
          <cell r="K20">
            <v>5790192.5</v>
          </cell>
          <cell r="M20">
            <v>5413928.33</v>
          </cell>
          <cell r="O20">
            <v>2585099.56526893</v>
          </cell>
          <cell r="Q20">
            <v>0.04566240055045801</v>
          </cell>
          <cell r="BB20">
            <v>7615277.98</v>
          </cell>
          <cell r="BL20">
            <v>6670440.600000001</v>
          </cell>
          <cell r="BV20">
            <v>7615277.98</v>
          </cell>
          <cell r="CF20">
            <v>10811853.245</v>
          </cell>
          <cell r="CT20">
            <v>1.2222222222222223</v>
          </cell>
          <cell r="CU20">
            <v>1.353846153846154</v>
          </cell>
          <cell r="CV20">
            <v>0.1215801606817291</v>
          </cell>
          <cell r="CW20">
            <v>0.13467340875514608</v>
          </cell>
          <cell r="FA20">
            <v>0.092438637800972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0.06431010647335265</v>
          </cell>
          <cell r="BB21">
            <v>5414598.18</v>
          </cell>
          <cell r="BL21">
            <v>4701204.800000001</v>
          </cell>
          <cell r="BV21">
            <v>5414598.18</v>
          </cell>
          <cell r="CF21">
            <v>7545433.025</v>
          </cell>
          <cell r="CT21">
            <v>1.0987654320987654</v>
          </cell>
          <cell r="CU21">
            <v>1.169230769230769</v>
          </cell>
          <cell r="CV21">
            <v>0.07639549700275676</v>
          </cell>
          <cell r="CW21">
            <v>0.0812948452115766</v>
          </cell>
          <cell r="FA21">
            <v>0.06663017202538418</v>
          </cell>
        </row>
        <row r="22">
          <cell r="A22" t="str">
            <v>BASILICATA</v>
          </cell>
          <cell r="B22">
            <v>589571.0545</v>
          </cell>
          <cell r="C22">
            <v>0</v>
          </cell>
          <cell r="D22">
            <v>589571.0545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</v>
          </cell>
          <cell r="Q22">
            <v>0.03293251138419902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0.01040321445119755</v>
          </cell>
          <cell r="CW22">
            <v>0.011224931765260245</v>
          </cell>
          <cell r="FA22">
            <v>0.010179500829405885</v>
          </cell>
        </row>
        <row r="23">
          <cell r="A23" t="str">
            <v>CALABRIA</v>
          </cell>
          <cell r="B23">
            <v>1917555.151</v>
          </cell>
          <cell r="C23">
            <v>0</v>
          </cell>
          <cell r="D23">
            <v>1917555.151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</v>
          </cell>
          <cell r="Q23">
            <v>0.049893431141470594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</v>
          </cell>
          <cell r="CT23">
            <v>1.3703703703703705</v>
          </cell>
          <cell r="CU23">
            <v>1.2923076923076924</v>
          </cell>
          <cell r="CV23">
            <v>0.047527348270943154</v>
          </cell>
          <cell r="CW23">
            <v>0.04481996918024909</v>
          </cell>
          <cell r="FA23">
            <v>0.03357740108722058</v>
          </cell>
        </row>
        <row r="24">
          <cell r="A24" t="str">
            <v>SICILIA</v>
          </cell>
          <cell r="B24">
            <v>4753429.41575</v>
          </cell>
          <cell r="C24">
            <v>0</v>
          </cell>
          <cell r="D24">
            <v>4753429.41575</v>
          </cell>
          <cell r="F24">
            <v>833356</v>
          </cell>
          <cell r="K24">
            <v>5011252.5</v>
          </cell>
          <cell r="M24">
            <v>4924677.755</v>
          </cell>
          <cell r="O24">
            <v>2339870.724310713</v>
          </cell>
          <cell r="Q24">
            <v>0.08532184425159425</v>
          </cell>
          <cell r="BB24">
            <v>6787190.42</v>
          </cell>
          <cell r="BL24">
            <v>5786169.8</v>
          </cell>
          <cell r="BV24">
            <v>6787190.42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</v>
          </cell>
          <cell r="CW24">
            <v>0.11258262999765738</v>
          </cell>
          <cell r="FA24">
            <v>0.08325874171525366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</v>
          </cell>
          <cell r="O25">
            <v>781705.4593547686</v>
          </cell>
          <cell r="Q25">
            <v>0.07943019908096736</v>
          </cell>
          <cell r="BB25">
            <v>2180818.3</v>
          </cell>
          <cell r="BL25">
            <v>1954156.2</v>
          </cell>
          <cell r="BV25">
            <v>2180818.3</v>
          </cell>
          <cell r="CF25">
            <v>3141141.4699999997</v>
          </cell>
          <cell r="CT25">
            <v>0.8765432098765432</v>
          </cell>
          <cell r="CU25">
            <v>0.7692307692307693</v>
          </cell>
          <cell r="CV25">
            <v>0.024763774407825675</v>
          </cell>
          <cell r="CW25">
            <v>0.02173202304478743</v>
          </cell>
          <cell r="FA25">
            <v>0.02741201463611462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N 2011 Tab A"/>
      <sheetName val="FSN 2011 Tab B"/>
      <sheetName val="FSN 2011 Tab C"/>
      <sheetName val="Proposta Sanità 2011"/>
      <sheetName val="Riepilogo riparto 2011"/>
      <sheetName val="EX FSN 2011 Tab A (superat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SN 2011 Tab A"/>
      <sheetName val="FSN 2011 Tab B"/>
      <sheetName val="FSN 2011 Tab C"/>
      <sheetName val="Proposta Sanità 2011"/>
      <sheetName val="Riepilogo riparto 2011"/>
      <sheetName val="EX FSN 2011 Tab A (superata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1">
        <row r="13">
          <cell r="C13">
            <v>0.425</v>
          </cell>
        </row>
        <row r="14">
          <cell r="C14">
            <v>0.29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4">
        <row r="7">
          <cell r="L7">
            <v>0.044</v>
          </cell>
        </row>
        <row r="9">
          <cell r="L9">
            <v>0.044</v>
          </cell>
        </row>
        <row r="10">
          <cell r="L10">
            <v>0.043</v>
          </cell>
        </row>
        <row r="11">
          <cell r="L11">
            <v>0.044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4">
        <row r="12">
          <cell r="L12">
            <v>0.043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7" zoomScaleNormal="87" zoomScalePageLayoutView="0" workbookViewId="0" topLeftCell="A1">
      <selection activeCell="H8" sqref="H8"/>
    </sheetView>
  </sheetViews>
  <sheetFormatPr defaultColWidth="9.140625" defaultRowHeight="15"/>
  <cols>
    <col min="1" max="1" width="28.57421875" style="2" customWidth="1"/>
    <col min="2" max="2" width="24.28125" style="2" customWidth="1"/>
    <col min="3" max="3" width="16.57421875" style="2" customWidth="1"/>
    <col min="4" max="4" width="21.140625" style="2" customWidth="1"/>
    <col min="5" max="5" width="22.140625" style="2" customWidth="1"/>
    <col min="6" max="6" width="21.8515625" style="2" customWidth="1"/>
    <col min="7" max="7" width="20.140625" style="2" customWidth="1"/>
    <col min="8" max="8" width="22.00390625" style="2" customWidth="1"/>
    <col min="9" max="9" width="18.7109375" style="2" customWidth="1"/>
    <col min="10" max="10" width="20.8515625" style="2" customWidth="1"/>
    <col min="11" max="11" width="7.00390625" style="2" customWidth="1"/>
    <col min="12" max="16384" width="9.140625" style="2" customWidth="1"/>
  </cols>
  <sheetData>
    <row r="1" ht="20.25">
      <c r="J1" s="76" t="s">
        <v>0</v>
      </c>
    </row>
    <row r="3" spans="1:10" ht="15.75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26.25">
      <c r="A5" s="1"/>
      <c r="B5" s="1"/>
      <c r="C5" s="1"/>
      <c r="D5" s="1"/>
      <c r="E5" s="1"/>
      <c r="F5" s="1"/>
      <c r="G5" s="1"/>
      <c r="H5" s="1"/>
      <c r="I5" s="1"/>
      <c r="J5" s="3" t="s">
        <v>2</v>
      </c>
    </row>
    <row r="6" spans="1:10" ht="25.5" customHeight="1">
      <c r="A6" s="87" t="s">
        <v>55</v>
      </c>
      <c r="B6" s="89" t="s">
        <v>35</v>
      </c>
      <c r="C6" s="89" t="s">
        <v>60</v>
      </c>
      <c r="D6" s="89" t="s">
        <v>36</v>
      </c>
      <c r="E6" s="81" t="s">
        <v>62</v>
      </c>
      <c r="F6" s="81" t="s">
        <v>63</v>
      </c>
      <c r="G6" s="81" t="s">
        <v>65</v>
      </c>
      <c r="H6" s="83" t="s">
        <v>56</v>
      </c>
      <c r="I6" s="83" t="s">
        <v>72</v>
      </c>
      <c r="J6" s="89" t="s">
        <v>57</v>
      </c>
    </row>
    <row r="7" spans="1:10" ht="93" customHeight="1">
      <c r="A7" s="88"/>
      <c r="B7" s="90"/>
      <c r="C7" s="90"/>
      <c r="D7" s="90"/>
      <c r="E7" s="82"/>
      <c r="F7" s="82"/>
      <c r="G7" s="82"/>
      <c r="H7" s="84"/>
      <c r="I7" s="84"/>
      <c r="J7" s="90"/>
    </row>
    <row r="8" spans="1:10" ht="12.75">
      <c r="A8" s="4"/>
      <c r="B8" s="5" t="s">
        <v>3</v>
      </c>
      <c r="C8" s="5" t="s">
        <v>4</v>
      </c>
      <c r="D8" s="77" t="s">
        <v>61</v>
      </c>
      <c r="E8" s="5" t="s">
        <v>6</v>
      </c>
      <c r="F8" s="5" t="s">
        <v>7</v>
      </c>
      <c r="G8" s="5" t="s">
        <v>64</v>
      </c>
      <c r="H8" s="5" t="s">
        <v>66</v>
      </c>
      <c r="I8" s="5" t="s">
        <v>32</v>
      </c>
      <c r="J8" s="5" t="s">
        <v>67</v>
      </c>
    </row>
    <row r="9" spans="1:10" ht="12.75">
      <c r="A9" s="6"/>
      <c r="B9" s="7"/>
      <c r="C9" s="7"/>
      <c r="E9" s="7"/>
      <c r="F9" s="7"/>
      <c r="G9" s="7"/>
      <c r="H9" s="6"/>
      <c r="I9" s="6"/>
      <c r="J9" s="6"/>
    </row>
    <row r="10" spans="1:10" ht="12.75">
      <c r="A10" s="8" t="s">
        <v>8</v>
      </c>
      <c r="B10" s="9">
        <v>8068617335</v>
      </c>
      <c r="C10" s="9">
        <v>354314</v>
      </c>
      <c r="D10" s="9">
        <f>+B10+C10</f>
        <v>8068971649</v>
      </c>
      <c r="E10" s="9">
        <v>7418104</v>
      </c>
      <c r="F10" s="9">
        <v>5563578</v>
      </c>
      <c r="G10" s="9">
        <f>+D10+E10+F10</f>
        <v>8081953331</v>
      </c>
      <c r="H10" s="9">
        <v>-65401884</v>
      </c>
      <c r="I10" s="9">
        <v>3501444</v>
      </c>
      <c r="J10" s="9">
        <f>+G10+H10+I10</f>
        <v>8020052891</v>
      </c>
    </row>
    <row r="11" spans="1:10" ht="12.75">
      <c r="A11" s="8" t="s">
        <v>9</v>
      </c>
      <c r="B11" s="9">
        <v>230062514</v>
      </c>
      <c r="D11" s="9">
        <f aca="true" t="shared" si="0" ref="D11:D30">+B11+C11</f>
        <v>230062514</v>
      </c>
      <c r="E11" s="9">
        <v>211514</v>
      </c>
      <c r="F11" s="9">
        <v>158636</v>
      </c>
      <c r="G11" s="9">
        <f aca="true" t="shared" si="1" ref="G11:G30">+D11+E11+F11</f>
        <v>230432664</v>
      </c>
      <c r="H11" s="9">
        <v>-7414042</v>
      </c>
      <c r="I11" s="9">
        <v>242343</v>
      </c>
      <c r="J11" s="9">
        <f aca="true" t="shared" si="2" ref="J11:J32">+G11+H11+I11</f>
        <v>223260965</v>
      </c>
    </row>
    <row r="12" spans="1:10" ht="12.75">
      <c r="A12" s="8" t="s">
        <v>10</v>
      </c>
      <c r="B12" s="9">
        <v>17934859211</v>
      </c>
      <c r="C12" s="9">
        <v>834284</v>
      </c>
      <c r="D12" s="9">
        <f t="shared" si="0"/>
        <v>17935693495</v>
      </c>
      <c r="E12" s="9">
        <v>16488903</v>
      </c>
      <c r="F12" s="9">
        <v>12366677</v>
      </c>
      <c r="G12" s="9">
        <f t="shared" si="1"/>
        <v>17964549075</v>
      </c>
      <c r="H12" s="9">
        <v>656835381</v>
      </c>
      <c r="I12" s="9">
        <v>-30224598</v>
      </c>
      <c r="J12" s="9">
        <f t="shared" si="2"/>
        <v>18591159858</v>
      </c>
    </row>
    <row r="13" spans="1:10" ht="12.75">
      <c r="A13" s="8" t="s">
        <v>11</v>
      </c>
      <c r="B13" s="9">
        <v>911490639</v>
      </c>
      <c r="D13" s="9">
        <f t="shared" si="0"/>
        <v>911490639</v>
      </c>
      <c r="E13" s="9">
        <v>838004</v>
      </c>
      <c r="F13" s="9">
        <v>628503</v>
      </c>
      <c r="G13" s="9">
        <f t="shared" si="1"/>
        <v>912957146</v>
      </c>
      <c r="H13" s="9">
        <v>2807132</v>
      </c>
      <c r="I13" s="9">
        <v>-496726</v>
      </c>
      <c r="J13" s="9">
        <f t="shared" si="2"/>
        <v>915267552</v>
      </c>
    </row>
    <row r="14" spans="1:10" ht="12.75">
      <c r="A14" s="8" t="s">
        <v>12</v>
      </c>
      <c r="B14" s="9">
        <v>957487238</v>
      </c>
      <c r="D14" s="9">
        <f t="shared" si="0"/>
        <v>957487238</v>
      </c>
      <c r="E14" s="9">
        <v>880292</v>
      </c>
      <c r="F14" s="9">
        <v>660219</v>
      </c>
      <c r="G14" s="9">
        <f t="shared" si="1"/>
        <v>959027749</v>
      </c>
      <c r="H14" s="9">
        <v>-7655700</v>
      </c>
      <c r="I14" s="9">
        <v>-63125</v>
      </c>
      <c r="J14" s="9">
        <f t="shared" si="2"/>
        <v>951308924</v>
      </c>
    </row>
    <row r="15" spans="1:10" ht="12.75">
      <c r="A15" s="8" t="s">
        <v>13</v>
      </c>
      <c r="B15" s="68">
        <v>8820964344</v>
      </c>
      <c r="C15" s="9">
        <v>417799</v>
      </c>
      <c r="D15" s="9">
        <f t="shared" si="0"/>
        <v>8821382143</v>
      </c>
      <c r="E15" s="68">
        <v>8109795</v>
      </c>
      <c r="F15" s="68">
        <v>6082346</v>
      </c>
      <c r="G15" s="9">
        <f t="shared" si="1"/>
        <v>8835574284</v>
      </c>
      <c r="H15" s="68">
        <v>139909935</v>
      </c>
      <c r="I15" s="68">
        <v>-7243302</v>
      </c>
      <c r="J15" s="9">
        <f t="shared" si="2"/>
        <v>8968240917</v>
      </c>
    </row>
    <row r="16" spans="1:10" ht="12.75">
      <c r="A16" s="8" t="s">
        <v>14</v>
      </c>
      <c r="B16" s="68">
        <v>2247841992</v>
      </c>
      <c r="D16" s="9">
        <f t="shared" si="0"/>
        <v>2247841992</v>
      </c>
      <c r="E16" s="68">
        <v>2066615</v>
      </c>
      <c r="F16" s="68">
        <v>1549961</v>
      </c>
      <c r="G16" s="9">
        <f t="shared" si="1"/>
        <v>2251458568</v>
      </c>
      <c r="H16" s="68">
        <v>-2729170</v>
      </c>
      <c r="I16" s="68">
        <v>2897607</v>
      </c>
      <c r="J16" s="9">
        <f t="shared" si="2"/>
        <v>2251627005</v>
      </c>
    </row>
    <row r="17" spans="1:10" ht="12.75">
      <c r="A17" s="8" t="s">
        <v>15</v>
      </c>
      <c r="B17" s="68">
        <v>2953917109</v>
      </c>
      <c r="C17" s="9">
        <v>128135</v>
      </c>
      <c r="D17" s="9">
        <f t="shared" si="0"/>
        <v>2954045244</v>
      </c>
      <c r="E17" s="68">
        <v>2715764</v>
      </c>
      <c r="F17" s="68">
        <v>2036823</v>
      </c>
      <c r="G17" s="9">
        <f t="shared" si="1"/>
        <v>2958797831</v>
      </c>
      <c r="H17" s="68">
        <v>-34487970</v>
      </c>
      <c r="I17" s="68">
        <v>-248389</v>
      </c>
      <c r="J17" s="9">
        <f t="shared" si="2"/>
        <v>2924061472</v>
      </c>
    </row>
    <row r="18" spans="1:10" ht="12.75">
      <c r="A18" s="8" t="s">
        <v>16</v>
      </c>
      <c r="B18" s="68">
        <v>8079758743</v>
      </c>
      <c r="C18" s="9">
        <v>337204</v>
      </c>
      <c r="D18" s="9">
        <f t="shared" si="0"/>
        <v>8080095947</v>
      </c>
      <c r="E18" s="68">
        <v>7428347</v>
      </c>
      <c r="F18" s="68">
        <v>5571260</v>
      </c>
      <c r="G18" s="9">
        <f t="shared" si="1"/>
        <v>8093095554</v>
      </c>
      <c r="H18" s="68">
        <v>358552449</v>
      </c>
      <c r="I18" s="68">
        <v>-3216152</v>
      </c>
      <c r="J18" s="9">
        <f t="shared" si="2"/>
        <v>8448431851</v>
      </c>
    </row>
    <row r="19" spans="1:10" ht="12.75">
      <c r="A19" s="8" t="s">
        <v>17</v>
      </c>
      <c r="B19" s="68">
        <v>6863747066</v>
      </c>
      <c r="C19" s="9">
        <v>293327</v>
      </c>
      <c r="D19" s="9">
        <f t="shared" si="0"/>
        <v>6864040393</v>
      </c>
      <c r="E19" s="68">
        <v>6310373</v>
      </c>
      <c r="F19" s="68">
        <v>4732780</v>
      </c>
      <c r="G19" s="9">
        <f t="shared" si="1"/>
        <v>6875083546</v>
      </c>
      <c r="H19" s="68">
        <v>157739713</v>
      </c>
      <c r="I19" s="68">
        <v>-3552321</v>
      </c>
      <c r="J19" s="9">
        <f t="shared" si="2"/>
        <v>7029270938</v>
      </c>
    </row>
    <row r="20" spans="1:10" ht="12.75">
      <c r="A20" s="8" t="s">
        <v>18</v>
      </c>
      <c r="B20" s="68">
        <v>1630836312</v>
      </c>
      <c r="C20" s="9">
        <v>69933</v>
      </c>
      <c r="D20" s="9">
        <f t="shared" si="0"/>
        <v>1630906245</v>
      </c>
      <c r="E20" s="68">
        <v>1499354</v>
      </c>
      <c r="F20" s="68">
        <v>1124515</v>
      </c>
      <c r="G20" s="9">
        <f t="shared" si="1"/>
        <v>1633530114</v>
      </c>
      <c r="H20" s="68">
        <v>25677943</v>
      </c>
      <c r="I20" s="68">
        <v>0</v>
      </c>
      <c r="J20" s="9">
        <f t="shared" si="2"/>
        <v>1659208057</v>
      </c>
    </row>
    <row r="21" spans="1:10" ht="12.75">
      <c r="A21" s="8" t="s">
        <v>19</v>
      </c>
      <c r="B21" s="68">
        <v>2811797761</v>
      </c>
      <c r="C21" s="9">
        <v>147269</v>
      </c>
      <c r="D21" s="9">
        <f t="shared" si="0"/>
        <v>2811945030</v>
      </c>
      <c r="E21" s="68">
        <v>2585103</v>
      </c>
      <c r="F21" s="68">
        <v>1938827</v>
      </c>
      <c r="G21" s="9">
        <f t="shared" si="1"/>
        <v>2816468960</v>
      </c>
      <c r="H21" s="68">
        <v>-67956044</v>
      </c>
      <c r="I21" s="68">
        <v>5676931</v>
      </c>
      <c r="J21" s="9">
        <f t="shared" si="2"/>
        <v>2754189847</v>
      </c>
    </row>
    <row r="22" spans="1:10" ht="12.75">
      <c r="A22" s="8" t="s">
        <v>20</v>
      </c>
      <c r="B22" s="68">
        <v>10489304975</v>
      </c>
      <c r="C22" s="9">
        <v>494218</v>
      </c>
      <c r="D22" s="9">
        <f t="shared" si="0"/>
        <v>10489799193</v>
      </c>
      <c r="E22" s="68">
        <v>9643629</v>
      </c>
      <c r="F22" s="68">
        <v>7232722</v>
      </c>
      <c r="G22" s="9">
        <f t="shared" si="1"/>
        <v>10506675544</v>
      </c>
      <c r="H22" s="68">
        <v>-282080669</v>
      </c>
      <c r="I22" s="68">
        <v>14018863</v>
      </c>
      <c r="J22" s="9">
        <f t="shared" si="2"/>
        <v>10238613738</v>
      </c>
    </row>
    <row r="23" spans="1:10" ht="12.75">
      <c r="A23" s="8" t="s">
        <v>21</v>
      </c>
      <c r="B23" s="9">
        <v>2397949624</v>
      </c>
      <c r="C23" s="9">
        <v>107407</v>
      </c>
      <c r="D23" s="9">
        <f t="shared" si="0"/>
        <v>2398057031</v>
      </c>
      <c r="E23" s="68">
        <v>2204620</v>
      </c>
      <c r="F23" s="68">
        <v>1653465</v>
      </c>
      <c r="G23" s="9">
        <f t="shared" si="1"/>
        <v>2401915116</v>
      </c>
      <c r="H23" s="68">
        <v>-73907395</v>
      </c>
      <c r="I23" s="68">
        <v>29326</v>
      </c>
      <c r="J23" s="9">
        <f t="shared" si="2"/>
        <v>2328037047</v>
      </c>
    </row>
    <row r="24" spans="1:10" ht="12.75">
      <c r="A24" s="8" t="s">
        <v>22</v>
      </c>
      <c r="B24" s="68">
        <v>567246040</v>
      </c>
      <c r="C24" s="9">
        <v>24819</v>
      </c>
      <c r="D24" s="9">
        <f t="shared" si="0"/>
        <v>567270859</v>
      </c>
      <c r="E24" s="68">
        <v>521513</v>
      </c>
      <c r="F24" s="68">
        <v>391135</v>
      </c>
      <c r="G24" s="9">
        <f t="shared" si="1"/>
        <v>568183507</v>
      </c>
      <c r="H24" s="68">
        <v>22640136</v>
      </c>
      <c r="I24" s="68">
        <v>-1312654</v>
      </c>
      <c r="J24" s="9">
        <f t="shared" si="2"/>
        <v>589510989</v>
      </c>
    </row>
    <row r="25" spans="1:10" ht="12.75">
      <c r="A25" s="8" t="s">
        <v>23</v>
      </c>
      <c r="B25" s="68">
        <v>10124701969</v>
      </c>
      <c r="C25" s="9">
        <v>446355</v>
      </c>
      <c r="D25" s="9">
        <f t="shared" si="0"/>
        <v>10125148324</v>
      </c>
      <c r="E25" s="68">
        <v>9308421</v>
      </c>
      <c r="F25" s="68">
        <v>6981316</v>
      </c>
      <c r="G25" s="9">
        <f t="shared" si="1"/>
        <v>10141438061</v>
      </c>
      <c r="H25" s="68">
        <v>-283257467</v>
      </c>
      <c r="I25" s="68">
        <v>6354180</v>
      </c>
      <c r="J25" s="9">
        <f t="shared" si="2"/>
        <v>9864534774</v>
      </c>
    </row>
    <row r="26" spans="1:10" ht="12.75">
      <c r="A26" s="8" t="s">
        <v>24</v>
      </c>
      <c r="B26" s="68">
        <v>7227772510</v>
      </c>
      <c r="C26" s="9">
        <v>320337</v>
      </c>
      <c r="D26" s="9">
        <f t="shared" si="0"/>
        <v>7228092847</v>
      </c>
      <c r="E26" s="68">
        <v>6645050</v>
      </c>
      <c r="F26" s="68">
        <v>4983788</v>
      </c>
      <c r="G26" s="9">
        <f t="shared" si="1"/>
        <v>7239721685</v>
      </c>
      <c r="H26" s="68">
        <v>-187948580</v>
      </c>
      <c r="I26" s="68">
        <v>3392729</v>
      </c>
      <c r="J26" s="9">
        <f t="shared" si="2"/>
        <v>7055165834</v>
      </c>
    </row>
    <row r="27" spans="1:10" ht="12.75">
      <c r="A27" s="8" t="s">
        <v>25</v>
      </c>
      <c r="B27" s="68">
        <v>1029663742</v>
      </c>
      <c r="C27" s="9">
        <v>57488</v>
      </c>
      <c r="D27" s="9">
        <f t="shared" si="0"/>
        <v>1029721230</v>
      </c>
      <c r="E27" s="68">
        <v>946650</v>
      </c>
      <c r="F27" s="68">
        <v>709987</v>
      </c>
      <c r="G27" s="9">
        <f t="shared" si="1"/>
        <v>1031377867</v>
      </c>
      <c r="H27" s="68">
        <v>-17495750</v>
      </c>
      <c r="I27" s="68">
        <v>223686</v>
      </c>
      <c r="J27" s="9">
        <f t="shared" si="2"/>
        <v>1014105803</v>
      </c>
    </row>
    <row r="28" spans="1:10" ht="12.75">
      <c r="A28" s="8" t="s">
        <v>26</v>
      </c>
      <c r="B28" s="68">
        <v>3489699437</v>
      </c>
      <c r="C28" s="9">
        <v>161003</v>
      </c>
      <c r="D28" s="9">
        <f t="shared" si="0"/>
        <v>3489860440</v>
      </c>
      <c r="E28" s="68">
        <v>3208351</v>
      </c>
      <c r="F28" s="68">
        <v>2406263</v>
      </c>
      <c r="G28" s="9">
        <f t="shared" si="1"/>
        <v>3495475054</v>
      </c>
      <c r="H28" s="68">
        <v>-296514162</v>
      </c>
      <c r="I28" s="68">
        <v>2986006</v>
      </c>
      <c r="J28" s="9">
        <f t="shared" si="2"/>
        <v>3201946898</v>
      </c>
    </row>
    <row r="29" spans="1:10" ht="12.75">
      <c r="A29" s="8" t="s">
        <v>27</v>
      </c>
      <c r="B29" s="68">
        <v>8945550690</v>
      </c>
      <c r="C29" s="9">
        <v>196108</v>
      </c>
      <c r="D29" s="9">
        <f>+B29+C29</f>
        <v>8945746798</v>
      </c>
      <c r="E29" s="68">
        <v>8224336</v>
      </c>
      <c r="F29" s="68">
        <v>6168252</v>
      </c>
      <c r="G29" s="9">
        <f t="shared" si="1"/>
        <v>8960139386</v>
      </c>
      <c r="H29" s="68">
        <v>-203014810</v>
      </c>
      <c r="I29" s="68">
        <v>5051452</v>
      </c>
      <c r="J29" s="9">
        <f t="shared" si="2"/>
        <v>8762176028</v>
      </c>
    </row>
    <row r="30" spans="1:10" ht="12.75">
      <c r="A30" s="8" t="s">
        <v>28</v>
      </c>
      <c r="B30" s="68">
        <v>2986001484</v>
      </c>
      <c r="C30" s="9"/>
      <c r="D30" s="9">
        <f t="shared" si="0"/>
        <v>2986001484</v>
      </c>
      <c r="E30" s="68">
        <v>2745262</v>
      </c>
      <c r="F30" s="68">
        <v>2058947</v>
      </c>
      <c r="G30" s="9">
        <f t="shared" si="1"/>
        <v>2990805693</v>
      </c>
      <c r="H30" s="68">
        <v>-74776548</v>
      </c>
      <c r="I30" s="68">
        <v>1982700</v>
      </c>
      <c r="J30" s="9">
        <f t="shared" si="2"/>
        <v>2918011845</v>
      </c>
    </row>
    <row r="31" spans="1:10" ht="12.75">
      <c r="A31" s="8" t="s">
        <v>29</v>
      </c>
      <c r="B31" s="69"/>
      <c r="C31" s="70"/>
      <c r="D31" s="69"/>
      <c r="E31" s="70"/>
      <c r="F31" s="70"/>
      <c r="G31" s="70"/>
      <c r="H31" s="9">
        <v>191849214</v>
      </c>
      <c r="I31" s="9"/>
      <c r="J31" s="9">
        <f t="shared" si="2"/>
        <v>191849214</v>
      </c>
    </row>
    <row r="32" spans="1:10" ht="12.75">
      <c r="A32" s="8" t="s">
        <v>33</v>
      </c>
      <c r="B32" s="17"/>
      <c r="C32" s="70"/>
      <c r="D32" s="17"/>
      <c r="E32" s="70"/>
      <c r="F32" s="70"/>
      <c r="G32" s="70"/>
      <c r="H32" s="9">
        <v>48628288</v>
      </c>
      <c r="I32" s="9"/>
      <c r="J32" s="9">
        <f t="shared" si="2"/>
        <v>48628288</v>
      </c>
    </row>
    <row r="33" spans="1:10" ht="8.25" customHeight="1">
      <c r="A33" s="13"/>
      <c r="B33" s="69"/>
      <c r="C33" s="69"/>
      <c r="D33" s="69"/>
      <c r="E33" s="69"/>
      <c r="F33" s="69"/>
      <c r="G33" s="69"/>
      <c r="H33" s="69"/>
      <c r="I33" s="69"/>
      <c r="J33" s="71"/>
    </row>
    <row r="34" spans="1:10" ht="15">
      <c r="A34" s="14" t="s">
        <v>30</v>
      </c>
      <c r="B34" s="9">
        <f aca="true" t="shared" si="3" ref="B34:H34">SUM(B10:B33)</f>
        <v>108769270735</v>
      </c>
      <c r="C34" s="9">
        <f t="shared" si="3"/>
        <v>4390000</v>
      </c>
      <c r="D34" s="9">
        <f t="shared" si="3"/>
        <v>108773660735</v>
      </c>
      <c r="E34" s="9">
        <f t="shared" si="3"/>
        <v>100000000</v>
      </c>
      <c r="F34" s="9">
        <f t="shared" si="3"/>
        <v>75000000</v>
      </c>
      <c r="G34" s="9">
        <f t="shared" si="3"/>
        <v>108948660735</v>
      </c>
      <c r="H34" s="9">
        <f t="shared" si="3"/>
        <v>0</v>
      </c>
      <c r="I34" s="9">
        <f>SUM(I10:I32)</f>
        <v>0</v>
      </c>
      <c r="J34" s="9">
        <f>SUM(J10:J33)</f>
        <v>108948660735</v>
      </c>
    </row>
    <row r="35" spans="1:9" ht="9" customHeight="1">
      <c r="A35" s="15"/>
      <c r="B35" s="16"/>
      <c r="C35" s="16"/>
      <c r="D35" s="16"/>
      <c r="E35" s="16"/>
      <c r="F35" s="16"/>
      <c r="G35" s="16"/>
      <c r="H35" s="16"/>
      <c r="I35" s="16"/>
    </row>
    <row r="36" spans="1:6" ht="12.75">
      <c r="A36" s="15" t="s">
        <v>34</v>
      </c>
      <c r="B36" s="17"/>
      <c r="C36" s="17"/>
      <c r="D36" s="17"/>
      <c r="E36" s="17"/>
      <c r="F36" s="17"/>
    </row>
    <row r="37" spans="4:8" ht="12.75">
      <c r="D37" s="17"/>
      <c r="G37" s="17"/>
      <c r="H37" s="17"/>
    </row>
  </sheetData>
  <sheetProtection/>
  <mergeCells count="12">
    <mergeCell ref="J6:J7"/>
    <mergeCell ref="C6:C7"/>
    <mergeCell ref="F6:F7"/>
    <mergeCell ref="I6:I7"/>
    <mergeCell ref="A3:J3"/>
    <mergeCell ref="A4:J4"/>
    <mergeCell ref="A6:A7"/>
    <mergeCell ref="B6:B7"/>
    <mergeCell ref="D6:D7"/>
    <mergeCell ref="E6:E7"/>
    <mergeCell ref="G6:G7"/>
    <mergeCell ref="H6:H7"/>
  </mergeCells>
  <printOptions horizontalCentered="1"/>
  <pageMargins left="0" right="0" top="0.7086614173228347" bottom="0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88" zoomScaleNormal="88" zoomScalePageLayoutView="0" workbookViewId="0" topLeftCell="A1">
      <selection activeCell="R8" sqref="R8"/>
    </sheetView>
  </sheetViews>
  <sheetFormatPr defaultColWidth="9.140625" defaultRowHeight="15"/>
  <cols>
    <col min="1" max="1" width="32.421875" style="22" customWidth="1"/>
    <col min="2" max="2" width="1.421875" style="22" customWidth="1"/>
    <col min="3" max="3" width="20.421875" style="22" customWidth="1"/>
    <col min="4" max="4" width="1.421875" style="22" customWidth="1"/>
    <col min="5" max="5" width="15.28125" style="22" customWidth="1"/>
    <col min="6" max="6" width="17.57421875" style="22" customWidth="1"/>
    <col min="7" max="7" width="17.140625" style="21" customWidth="1"/>
    <col min="8" max="8" width="1.7109375" style="21" customWidth="1"/>
    <col min="9" max="9" width="20.140625" style="21" customWidth="1"/>
    <col min="10" max="10" width="4.00390625" style="21" customWidth="1"/>
    <col min="11" max="16384" width="9.140625" style="21" customWidth="1"/>
  </cols>
  <sheetData>
    <row r="1" spans="1:9" ht="20.25">
      <c r="A1" s="18"/>
      <c r="B1" s="19"/>
      <c r="C1" s="19"/>
      <c r="D1" s="19"/>
      <c r="E1" s="19"/>
      <c r="F1" s="19"/>
      <c r="G1" s="20"/>
      <c r="H1" s="20"/>
      <c r="I1" s="75" t="s">
        <v>37</v>
      </c>
    </row>
    <row r="2" spans="1:9" ht="16.5" customHeight="1">
      <c r="A2" s="94" t="s">
        <v>68</v>
      </c>
      <c r="B2" s="94"/>
      <c r="C2" s="94"/>
      <c r="D2" s="94"/>
      <c r="E2" s="94"/>
      <c r="F2" s="94"/>
      <c r="G2" s="94"/>
      <c r="H2" s="94"/>
      <c r="I2" s="94"/>
    </row>
    <row r="3" spans="1:9" s="22" customFormat="1" ht="25.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s="22" customFormat="1" ht="26.25" customHeight="1">
      <c r="A4" s="19"/>
      <c r="B4" s="19"/>
      <c r="C4" s="19"/>
      <c r="D4" s="19"/>
      <c r="E4" s="19"/>
      <c r="F4" s="19"/>
      <c r="G4" s="23"/>
      <c r="H4" s="23"/>
      <c r="I4" s="80" t="s">
        <v>2</v>
      </c>
    </row>
    <row r="5" spans="1:9" ht="15" hidden="1">
      <c r="A5" s="24"/>
      <c r="B5" s="25"/>
      <c r="C5" s="26"/>
      <c r="D5" s="26"/>
      <c r="E5" s="26"/>
      <c r="F5" s="26"/>
      <c r="G5" s="27"/>
      <c r="H5" s="27"/>
      <c r="I5" s="27"/>
    </row>
    <row r="6" spans="1:9" ht="15" customHeight="1">
      <c r="A6" s="95" t="s">
        <v>38</v>
      </c>
      <c r="B6" s="98"/>
      <c r="C6" s="100" t="s">
        <v>39</v>
      </c>
      <c r="D6" s="28"/>
      <c r="E6" s="103" t="s">
        <v>40</v>
      </c>
      <c r="F6" s="103"/>
      <c r="G6" s="103"/>
      <c r="H6" s="28"/>
      <c r="I6" s="104" t="s">
        <v>41</v>
      </c>
    </row>
    <row r="7" spans="1:9" ht="39" customHeight="1">
      <c r="A7" s="96"/>
      <c r="B7" s="99"/>
      <c r="C7" s="101"/>
      <c r="D7" s="29"/>
      <c r="E7" s="107" t="s">
        <v>42</v>
      </c>
      <c r="F7" s="108"/>
      <c r="G7" s="109" t="s">
        <v>43</v>
      </c>
      <c r="H7" s="29"/>
      <c r="I7" s="105"/>
    </row>
    <row r="8" spans="1:9" s="31" customFormat="1" ht="93" customHeight="1">
      <c r="A8" s="97"/>
      <c r="B8" s="99"/>
      <c r="C8" s="102"/>
      <c r="D8" s="29"/>
      <c r="E8" s="30" t="s">
        <v>44</v>
      </c>
      <c r="F8" s="30" t="s">
        <v>45</v>
      </c>
      <c r="G8" s="110"/>
      <c r="H8" s="29"/>
      <c r="I8" s="106"/>
    </row>
    <row r="9" spans="1:9" ht="14.25">
      <c r="A9" s="32"/>
      <c r="B9" s="91"/>
      <c r="C9" s="33" t="s">
        <v>3</v>
      </c>
      <c r="D9" s="34"/>
      <c r="E9" s="35" t="s">
        <v>4</v>
      </c>
      <c r="F9" s="35" t="s">
        <v>5</v>
      </c>
      <c r="G9" s="36" t="s">
        <v>6</v>
      </c>
      <c r="H9" s="34"/>
      <c r="I9" s="37" t="s">
        <v>46</v>
      </c>
    </row>
    <row r="10" spans="1:9" ht="14.25">
      <c r="A10" s="38"/>
      <c r="B10" s="92"/>
      <c r="C10" s="39"/>
      <c r="D10" s="40"/>
      <c r="E10" s="41"/>
      <c r="F10" s="41"/>
      <c r="G10" s="38"/>
      <c r="H10" s="40"/>
      <c r="I10" s="42"/>
    </row>
    <row r="11" spans="1:10" ht="12.75">
      <c r="A11" s="43" t="s">
        <v>8</v>
      </c>
      <c r="B11" s="92"/>
      <c r="C11" s="44">
        <v>853000</v>
      </c>
      <c r="D11" s="34"/>
      <c r="E11" s="44">
        <v>1003000</v>
      </c>
      <c r="F11" s="45">
        <v>321967</v>
      </c>
      <c r="G11" s="45">
        <v>26527068</v>
      </c>
      <c r="H11" s="34"/>
      <c r="I11" s="11">
        <f>C11+E11+F11+G11</f>
        <v>28705035</v>
      </c>
      <c r="J11" s="46"/>
    </row>
    <row r="12" spans="1:10" ht="12.75">
      <c r="A12" s="43" t="s">
        <v>9</v>
      </c>
      <c r="B12" s="92"/>
      <c r="C12" s="44">
        <v>44000</v>
      </c>
      <c r="D12" s="34"/>
      <c r="E12" s="44"/>
      <c r="F12" s="45"/>
      <c r="G12" s="45"/>
      <c r="H12" s="34"/>
      <c r="I12" s="11">
        <f aca="true" t="shared" si="0" ref="I12:I31">C12+E12+F12+G12</f>
        <v>44000</v>
      </c>
      <c r="J12" s="46"/>
    </row>
    <row r="13" spans="1:10" ht="12.75">
      <c r="A13" s="43" t="s">
        <v>10</v>
      </c>
      <c r="B13" s="92"/>
      <c r="C13" s="44">
        <v>820000</v>
      </c>
      <c r="D13" s="34"/>
      <c r="E13" s="44">
        <v>2491000</v>
      </c>
      <c r="F13" s="7">
        <f>706389-1</f>
        <v>706388</v>
      </c>
      <c r="G13" s="7">
        <f>53851821+1</f>
        <v>53851822</v>
      </c>
      <c r="H13" s="34"/>
      <c r="I13" s="11">
        <f t="shared" si="0"/>
        <v>57869210</v>
      </c>
      <c r="J13" s="46"/>
    </row>
    <row r="14" spans="1:10" ht="12.75">
      <c r="A14" s="43" t="s">
        <v>11</v>
      </c>
      <c r="B14" s="92"/>
      <c r="C14" s="44">
        <v>38000</v>
      </c>
      <c r="D14" s="34"/>
      <c r="E14" s="44"/>
      <c r="F14" s="45"/>
      <c r="G14" s="45"/>
      <c r="H14" s="34"/>
      <c r="I14" s="11">
        <f t="shared" si="0"/>
        <v>38000</v>
      </c>
      <c r="J14" s="46"/>
    </row>
    <row r="15" spans="1:10" ht="12.75">
      <c r="A15" s="43" t="s">
        <v>12</v>
      </c>
      <c r="B15" s="92"/>
      <c r="C15" s="44">
        <v>48000</v>
      </c>
      <c r="D15" s="34"/>
      <c r="E15" s="44"/>
      <c r="F15" s="45"/>
      <c r="G15" s="45"/>
      <c r="H15" s="34"/>
      <c r="I15" s="11">
        <f t="shared" si="0"/>
        <v>48000</v>
      </c>
      <c r="J15" s="46"/>
    </row>
    <row r="16" spans="1:10" ht="12.75">
      <c r="A16" s="43" t="s">
        <v>13</v>
      </c>
      <c r="B16" s="92"/>
      <c r="C16" s="44">
        <v>363000</v>
      </c>
      <c r="D16" s="34"/>
      <c r="E16" s="44">
        <v>1350000</v>
      </c>
      <c r="F16" s="45">
        <v>368270</v>
      </c>
      <c r="G16" s="45">
        <v>33016040</v>
      </c>
      <c r="H16" s="34"/>
      <c r="I16" s="11">
        <f t="shared" si="0"/>
        <v>35097310</v>
      </c>
      <c r="J16" s="46"/>
    </row>
    <row r="17" spans="1:10" ht="12.75">
      <c r="A17" s="43" t="s">
        <v>14</v>
      </c>
      <c r="B17" s="92"/>
      <c r="C17" s="44"/>
      <c r="D17" s="34"/>
      <c r="E17" s="44"/>
      <c r="F17" s="45"/>
      <c r="G17" s="45"/>
      <c r="H17" s="34"/>
      <c r="I17" s="11"/>
      <c r="J17" s="46"/>
    </row>
    <row r="18" spans="1:10" ht="12.75">
      <c r="A18" s="43" t="s">
        <v>15</v>
      </c>
      <c r="B18" s="92"/>
      <c r="C18" s="44">
        <v>307000</v>
      </c>
      <c r="D18" s="34"/>
      <c r="E18" s="44"/>
      <c r="F18" s="45"/>
      <c r="G18" s="45"/>
      <c r="H18" s="34"/>
      <c r="I18" s="11">
        <f t="shared" si="0"/>
        <v>307000</v>
      </c>
      <c r="J18" s="46"/>
    </row>
    <row r="19" spans="1:10" ht="12.75">
      <c r="A19" s="43" t="s">
        <v>16</v>
      </c>
      <c r="B19" s="92"/>
      <c r="C19" s="44">
        <v>510000</v>
      </c>
      <c r="D19" s="34"/>
      <c r="E19" s="44"/>
      <c r="F19" s="45"/>
      <c r="G19" s="45"/>
      <c r="H19" s="34"/>
      <c r="I19" s="11">
        <f t="shared" si="0"/>
        <v>510000</v>
      </c>
      <c r="J19" s="46"/>
    </row>
    <row r="20" spans="1:10" ht="12.75">
      <c r="A20" s="43" t="s">
        <v>17</v>
      </c>
      <c r="B20" s="92"/>
      <c r="C20" s="44">
        <v>391000</v>
      </c>
      <c r="D20" s="34"/>
      <c r="E20" s="44"/>
      <c r="F20" s="45"/>
      <c r="G20" s="45"/>
      <c r="H20" s="34"/>
      <c r="I20" s="11">
        <f t="shared" si="0"/>
        <v>391000</v>
      </c>
      <c r="J20" s="46"/>
    </row>
    <row r="21" spans="1:10" ht="12.75">
      <c r="A21" s="43" t="s">
        <v>18</v>
      </c>
      <c r="B21" s="92"/>
      <c r="C21" s="44">
        <v>111000</v>
      </c>
      <c r="D21" s="34"/>
      <c r="E21" s="44">
        <v>787000</v>
      </c>
      <c r="F21" s="45">
        <v>205671</v>
      </c>
      <c r="G21" s="45">
        <v>19498702</v>
      </c>
      <c r="H21" s="34"/>
      <c r="I21" s="11">
        <f t="shared" si="0"/>
        <v>20602373</v>
      </c>
      <c r="J21" s="46"/>
    </row>
    <row r="22" spans="1:10" ht="12.75">
      <c r="A22" s="43" t="s">
        <v>19</v>
      </c>
      <c r="B22" s="92"/>
      <c r="C22" s="44">
        <v>106000</v>
      </c>
      <c r="D22" s="34"/>
      <c r="E22" s="44"/>
      <c r="F22" s="45"/>
      <c r="G22" s="45"/>
      <c r="H22" s="34"/>
      <c r="I22" s="11">
        <f t="shared" si="0"/>
        <v>106000</v>
      </c>
      <c r="J22" s="46"/>
    </row>
    <row r="23" spans="1:10" ht="12.75">
      <c r="A23" s="43" t="s">
        <v>20</v>
      </c>
      <c r="B23" s="92"/>
      <c r="C23" s="44">
        <v>782000</v>
      </c>
      <c r="D23" s="34"/>
      <c r="E23" s="44">
        <v>1103000</v>
      </c>
      <c r="F23" s="45">
        <v>345657</v>
      </c>
      <c r="G23" s="45">
        <v>27174739</v>
      </c>
      <c r="H23" s="34"/>
      <c r="I23" s="11">
        <f t="shared" si="0"/>
        <v>29405396</v>
      </c>
      <c r="J23" s="46"/>
    </row>
    <row r="24" spans="1:10" ht="12.75">
      <c r="A24" s="43" t="s">
        <v>21</v>
      </c>
      <c r="B24" s="92"/>
      <c r="C24" s="44">
        <v>212000</v>
      </c>
      <c r="D24" s="34"/>
      <c r="E24" s="44">
        <v>875000</v>
      </c>
      <c r="F24" s="45">
        <v>234745</v>
      </c>
      <c r="G24" s="45">
        <v>20102764</v>
      </c>
      <c r="H24" s="34"/>
      <c r="I24" s="11">
        <f t="shared" si="0"/>
        <v>21424509</v>
      </c>
      <c r="J24" s="46"/>
    </row>
    <row r="25" spans="1:10" ht="12.75">
      <c r="A25" s="43" t="s">
        <v>22</v>
      </c>
      <c r="B25" s="92"/>
      <c r="C25" s="44">
        <v>45000</v>
      </c>
      <c r="D25" s="34"/>
      <c r="E25" s="44"/>
      <c r="F25" s="45"/>
      <c r="G25" s="45"/>
      <c r="H25" s="34"/>
      <c r="I25" s="11">
        <f t="shared" si="0"/>
        <v>45000</v>
      </c>
      <c r="J25" s="46"/>
    </row>
    <row r="26" spans="1:10" ht="12.75">
      <c r="A26" s="43" t="s">
        <v>23</v>
      </c>
      <c r="B26" s="92"/>
      <c r="C26" s="44">
        <v>507000</v>
      </c>
      <c r="D26" s="34"/>
      <c r="E26" s="44">
        <v>428000</v>
      </c>
      <c r="F26" s="45">
        <v>110912</v>
      </c>
      <c r="G26" s="45">
        <v>22245388</v>
      </c>
      <c r="H26" s="34"/>
      <c r="I26" s="79">
        <f t="shared" si="0"/>
        <v>23291300</v>
      </c>
      <c r="J26" s="46"/>
    </row>
    <row r="27" spans="1:10" ht="12.75">
      <c r="A27" s="43" t="s">
        <v>24</v>
      </c>
      <c r="B27" s="92"/>
      <c r="C27" s="44">
        <v>551000</v>
      </c>
      <c r="D27" s="34"/>
      <c r="E27" s="44">
        <v>529000</v>
      </c>
      <c r="F27" s="45">
        <v>157215</v>
      </c>
      <c r="G27" s="45">
        <v>19995484</v>
      </c>
      <c r="H27" s="34"/>
      <c r="I27" s="79">
        <f t="shared" si="0"/>
        <v>21232699</v>
      </c>
      <c r="J27" s="46"/>
    </row>
    <row r="28" spans="1:10" ht="12.75">
      <c r="A28" s="43" t="s">
        <v>25</v>
      </c>
      <c r="B28" s="92"/>
      <c r="C28" s="44">
        <v>53000</v>
      </c>
      <c r="D28" s="34"/>
      <c r="E28" s="44"/>
      <c r="F28" s="45"/>
      <c r="G28" s="45"/>
      <c r="H28" s="34"/>
      <c r="I28" s="11">
        <f t="shared" si="0"/>
        <v>53000</v>
      </c>
      <c r="J28" s="46"/>
    </row>
    <row r="29" spans="1:10" ht="12.75">
      <c r="A29" s="43" t="s">
        <v>26</v>
      </c>
      <c r="B29" s="92"/>
      <c r="C29" s="44">
        <v>190000</v>
      </c>
      <c r="D29" s="34"/>
      <c r="E29" s="44"/>
      <c r="F29" s="45"/>
      <c r="G29" s="45"/>
      <c r="H29" s="34"/>
      <c r="I29" s="11">
        <f t="shared" si="0"/>
        <v>190000</v>
      </c>
      <c r="J29" s="46"/>
    </row>
    <row r="30" spans="1:10" ht="12.75">
      <c r="A30" s="43" t="s">
        <v>27</v>
      </c>
      <c r="B30" s="92"/>
      <c r="C30" s="44">
        <v>434000</v>
      </c>
      <c r="D30" s="34"/>
      <c r="E30" s="44">
        <v>721000</v>
      </c>
      <c r="F30" s="45">
        <v>272434</v>
      </c>
      <c r="G30" s="45">
        <v>22236637</v>
      </c>
      <c r="H30" s="34"/>
      <c r="I30" s="79">
        <f t="shared" si="0"/>
        <v>23664071</v>
      </c>
      <c r="J30" s="46"/>
    </row>
    <row r="31" spans="1:10" ht="12.75">
      <c r="A31" s="43" t="s">
        <v>28</v>
      </c>
      <c r="B31" s="92"/>
      <c r="C31" s="44">
        <v>315000</v>
      </c>
      <c r="D31" s="34"/>
      <c r="E31" s="44">
        <v>713000</v>
      </c>
      <c r="F31" s="45">
        <v>276741</v>
      </c>
      <c r="G31" s="45">
        <v>21344356</v>
      </c>
      <c r="H31" s="34"/>
      <c r="I31" s="11">
        <f t="shared" si="0"/>
        <v>22649097</v>
      </c>
      <c r="J31" s="46"/>
    </row>
    <row r="32" spans="1:10" ht="15" hidden="1">
      <c r="A32" s="38"/>
      <c r="B32" s="92"/>
      <c r="C32" s="47"/>
      <c r="D32" s="40"/>
      <c r="E32" s="47"/>
      <c r="F32" s="48"/>
      <c r="G32" s="48"/>
      <c r="H32" s="40"/>
      <c r="I32" s="49">
        <v>0</v>
      </c>
      <c r="J32" s="46"/>
    </row>
    <row r="33" spans="1:10" ht="15" hidden="1">
      <c r="A33" s="50"/>
      <c r="B33" s="92"/>
      <c r="C33" s="51"/>
      <c r="D33" s="40"/>
      <c r="E33" s="51"/>
      <c r="F33" s="52"/>
      <c r="G33" s="52"/>
      <c r="H33" s="40"/>
      <c r="I33" s="53">
        <v>0</v>
      </c>
      <c r="J33" s="46"/>
    </row>
    <row r="34" spans="1:10" ht="9" customHeight="1">
      <c r="A34" s="50"/>
      <c r="B34" s="92"/>
      <c r="C34" s="51"/>
      <c r="D34" s="40"/>
      <c r="E34" s="51"/>
      <c r="F34" s="52"/>
      <c r="G34" s="52"/>
      <c r="H34" s="40"/>
      <c r="I34" s="53"/>
      <c r="J34" s="46"/>
    </row>
    <row r="35" spans="1:10" s="22" customFormat="1" ht="14.25">
      <c r="A35" s="54" t="s">
        <v>41</v>
      </c>
      <c r="B35" s="93"/>
      <c r="C35" s="55">
        <f>SUM(C11:C33)</f>
        <v>6680000</v>
      </c>
      <c r="D35" s="59"/>
      <c r="E35" s="55">
        <f>SUM(E11:E33)</f>
        <v>10000000</v>
      </c>
      <c r="F35" s="56">
        <f>SUM(F11:F33)</f>
        <v>3000000</v>
      </c>
      <c r="G35" s="56">
        <f>SUM(G11:G31)</f>
        <v>265993000</v>
      </c>
      <c r="H35" s="59"/>
      <c r="I35" s="57">
        <f>SUM(I11:I33)</f>
        <v>285673000</v>
      </c>
      <c r="J35" s="58"/>
    </row>
    <row r="37" ht="12.75">
      <c r="I37" s="78"/>
    </row>
    <row r="39" ht="12.75">
      <c r="I39" s="78"/>
    </row>
  </sheetData>
  <sheetProtection/>
  <mergeCells count="9">
    <mergeCell ref="B9:B35"/>
    <mergeCell ref="A2:I3"/>
    <mergeCell ref="A6:A8"/>
    <mergeCell ref="B6:B8"/>
    <mergeCell ref="C6:C8"/>
    <mergeCell ref="E6:G6"/>
    <mergeCell ref="I6:I8"/>
    <mergeCell ref="E7:F7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90" zoomScaleNormal="90" zoomScalePageLayoutView="0" workbookViewId="0" topLeftCell="A1">
      <selection activeCell="K7" sqref="K7"/>
    </sheetView>
  </sheetViews>
  <sheetFormatPr defaultColWidth="18.57421875" defaultRowHeight="15"/>
  <cols>
    <col min="1" max="1" width="22.57421875" style="21" bestFit="1" customWidth="1"/>
    <col min="2" max="3" width="18.57421875" style="21" customWidth="1"/>
    <col min="4" max="4" width="18.57421875" style="21" bestFit="1" customWidth="1"/>
    <col min="5" max="5" width="18.140625" style="21" customWidth="1"/>
    <col min="6" max="6" width="18.57421875" style="21" customWidth="1"/>
    <col min="7" max="7" width="16.8515625" style="21" customWidth="1"/>
    <col min="8" max="8" width="23.7109375" style="21" customWidth="1"/>
    <col min="9" max="190" width="9.140625" style="21" customWidth="1"/>
    <col min="191" max="191" width="22.57421875" style="21" bestFit="1" customWidth="1"/>
    <col min="192" max="16384" width="18.57421875" style="21" customWidth="1"/>
  </cols>
  <sheetData>
    <row r="1" ht="20.25" customHeight="1">
      <c r="H1" s="75" t="s">
        <v>47</v>
      </c>
    </row>
    <row r="2" spans="1:8" s="22" customFormat="1" ht="12.75">
      <c r="A2" s="21"/>
      <c r="B2" s="21"/>
      <c r="C2" s="21"/>
      <c r="D2" s="21"/>
      <c r="E2" s="21"/>
      <c r="F2" s="21"/>
      <c r="G2" s="21"/>
      <c r="H2" s="21"/>
    </row>
    <row r="3" spans="1:8" s="22" customFormat="1" ht="15.75">
      <c r="A3" s="111" t="s">
        <v>70</v>
      </c>
      <c r="B3" s="111"/>
      <c r="C3" s="111"/>
      <c r="D3" s="111"/>
      <c r="E3" s="111"/>
      <c r="F3" s="111"/>
      <c r="G3" s="111"/>
      <c r="H3" s="111"/>
    </row>
    <row r="4" spans="1:8" s="22" customFormat="1" ht="16.5" customHeight="1">
      <c r="A4" s="112" t="s">
        <v>71</v>
      </c>
      <c r="B4" s="112"/>
      <c r="C4" s="112"/>
      <c r="D4" s="112"/>
      <c r="E4" s="112"/>
      <c r="F4" s="112"/>
      <c r="G4" s="112"/>
      <c r="H4" s="112"/>
    </row>
    <row r="5" spans="1:8" s="22" customFormat="1" ht="26.25" customHeight="1" hidden="1">
      <c r="A5" s="60"/>
      <c r="B5" s="60"/>
      <c r="C5" s="60"/>
      <c r="D5" s="60"/>
      <c r="E5" s="60"/>
      <c r="H5" s="61" t="s">
        <v>2</v>
      </c>
    </row>
    <row r="6" spans="1:8" s="31" customFormat="1" ht="20.25" customHeight="1">
      <c r="A6" s="60"/>
      <c r="B6" s="60"/>
      <c r="C6" s="60"/>
      <c r="D6" s="60"/>
      <c r="E6" s="60"/>
      <c r="F6" s="22"/>
      <c r="G6" s="22"/>
      <c r="H6" s="80" t="s">
        <v>2</v>
      </c>
    </row>
    <row r="7" spans="1:8" s="31" customFormat="1" ht="75.75" customHeight="1">
      <c r="A7" s="66" t="s">
        <v>48</v>
      </c>
      <c r="B7" s="67" t="s">
        <v>49</v>
      </c>
      <c r="C7" s="67" t="s">
        <v>69</v>
      </c>
      <c r="D7" s="67" t="s">
        <v>50</v>
      </c>
      <c r="E7" s="67" t="s">
        <v>51</v>
      </c>
      <c r="F7" s="67" t="s">
        <v>52</v>
      </c>
      <c r="G7" s="67" t="s">
        <v>53</v>
      </c>
      <c r="H7" s="67" t="s">
        <v>58</v>
      </c>
    </row>
    <row r="8" spans="1:8" ht="12.75">
      <c r="A8" s="4"/>
      <c r="B8" s="72" t="s">
        <v>3</v>
      </c>
      <c r="C8" s="73" t="s">
        <v>4</v>
      </c>
      <c r="D8" s="72" t="s">
        <v>5</v>
      </c>
      <c r="E8" s="73" t="s">
        <v>6</v>
      </c>
      <c r="F8" s="72" t="s">
        <v>7</v>
      </c>
      <c r="G8" s="73" t="s">
        <v>31</v>
      </c>
      <c r="H8" s="73" t="s">
        <v>54</v>
      </c>
    </row>
    <row r="9" spans="1:8" ht="12.75" customHeight="1">
      <c r="A9" s="62"/>
      <c r="B9" s="7"/>
      <c r="C9" s="6"/>
      <c r="D9" s="6"/>
      <c r="E9" s="62"/>
      <c r="F9" s="62"/>
      <c r="G9" s="62"/>
      <c r="H9" s="62"/>
    </row>
    <row r="10" spans="1:8" ht="12.75">
      <c r="A10" s="63" t="s">
        <v>8</v>
      </c>
      <c r="B10" s="7">
        <v>167095971</v>
      </c>
      <c r="C10" s="7"/>
      <c r="D10" s="7">
        <v>1532568000</v>
      </c>
      <c r="E10" s="7">
        <v>771300000</v>
      </c>
      <c r="F10" s="7">
        <v>5597265820</v>
      </c>
      <c r="G10" s="7">
        <v>13723540</v>
      </c>
      <c r="H10" s="12">
        <f>SUM(B10:G10)</f>
        <v>8081953331</v>
      </c>
    </row>
    <row r="11" spans="1:8" ht="12.75">
      <c r="A11" s="63" t="s">
        <v>9</v>
      </c>
      <c r="B11" s="7">
        <v>4341336</v>
      </c>
      <c r="C11" s="7">
        <v>130281329</v>
      </c>
      <c r="D11" s="7">
        <v>71899000</v>
      </c>
      <c r="E11" s="7">
        <v>23911000</v>
      </c>
      <c r="F11" s="7"/>
      <c r="G11" s="7"/>
      <c r="H11" s="12">
        <f>SUM(B11:G11)</f>
        <v>230432665</v>
      </c>
    </row>
    <row r="12" spans="1:8" ht="12.75">
      <c r="A12" s="63" t="s">
        <v>10</v>
      </c>
      <c r="B12" s="7">
        <v>344688926</v>
      </c>
      <c r="C12" s="7"/>
      <c r="D12" s="7">
        <v>4882442000</v>
      </c>
      <c r="E12" s="7">
        <v>1900385000</v>
      </c>
      <c r="F12" s="7">
        <v>10806528491</v>
      </c>
      <c r="G12" s="7">
        <v>30504657</v>
      </c>
      <c r="H12" s="12">
        <f aca="true" t="shared" si="0" ref="H12:H32">SUM(B12:G12)</f>
        <v>17964549074</v>
      </c>
    </row>
    <row r="13" spans="1:8" ht="12.75">
      <c r="A13" s="63" t="s">
        <v>11</v>
      </c>
      <c r="B13" s="7">
        <v>17089038</v>
      </c>
      <c r="C13" s="7">
        <v>469464108</v>
      </c>
      <c r="D13" s="7">
        <v>323197000</v>
      </c>
      <c r="E13" s="7">
        <v>103207000</v>
      </c>
      <c r="F13" s="7"/>
      <c r="G13" s="7"/>
      <c r="H13" s="10">
        <f t="shared" si="0"/>
        <v>912957146</v>
      </c>
    </row>
    <row r="14" spans="1:8" ht="12.75">
      <c r="A14" s="63" t="s">
        <v>12</v>
      </c>
      <c r="B14" s="7">
        <v>17328157</v>
      </c>
      <c r="C14" s="7">
        <v>581304592</v>
      </c>
      <c r="D14" s="7">
        <v>265304000</v>
      </c>
      <c r="E14" s="7">
        <v>95091000</v>
      </c>
      <c r="F14" s="7"/>
      <c r="G14" s="7"/>
      <c r="H14" s="12">
        <f t="shared" si="0"/>
        <v>959027749</v>
      </c>
    </row>
    <row r="15" spans="1:8" ht="12.75">
      <c r="A15" s="63" t="s">
        <v>13</v>
      </c>
      <c r="B15" s="7">
        <v>187978900</v>
      </c>
      <c r="C15" s="7"/>
      <c r="D15" s="7">
        <v>1910271000</v>
      </c>
      <c r="E15" s="7">
        <v>824107000</v>
      </c>
      <c r="F15" s="7">
        <v>5898214160</v>
      </c>
      <c r="G15" s="7">
        <v>15003225</v>
      </c>
      <c r="H15" s="12">
        <f t="shared" si="0"/>
        <v>8835574285</v>
      </c>
    </row>
    <row r="16" spans="1:8" ht="12.75">
      <c r="A16" s="63" t="s">
        <v>14</v>
      </c>
      <c r="B16" s="7">
        <v>47484584</v>
      </c>
      <c r="C16" s="7">
        <v>1444918984</v>
      </c>
      <c r="D16" s="7">
        <v>539402000</v>
      </c>
      <c r="E16" s="7">
        <v>219653000</v>
      </c>
      <c r="F16" s="7"/>
      <c r="G16" s="7"/>
      <c r="H16" s="12">
        <f t="shared" si="0"/>
        <v>2251458568</v>
      </c>
    </row>
    <row r="17" spans="1:8" ht="12.75">
      <c r="A17" s="63" t="s">
        <v>15</v>
      </c>
      <c r="B17" s="7">
        <v>62729872</v>
      </c>
      <c r="C17" s="7"/>
      <c r="D17" s="7">
        <v>497810000</v>
      </c>
      <c r="E17" s="7">
        <v>286264000</v>
      </c>
      <c r="F17" s="7">
        <v>2106969780</v>
      </c>
      <c r="G17" s="7">
        <v>5024179</v>
      </c>
      <c r="H17" s="12">
        <f t="shared" si="0"/>
        <v>2958797831</v>
      </c>
    </row>
    <row r="18" spans="1:8" ht="12.75">
      <c r="A18" s="63" t="s">
        <v>16</v>
      </c>
      <c r="B18" s="7">
        <v>171955829</v>
      </c>
      <c r="C18" s="7"/>
      <c r="D18" s="7">
        <v>1871586000</v>
      </c>
      <c r="E18" s="7">
        <v>820606000</v>
      </c>
      <c r="F18" s="7">
        <v>5215205264</v>
      </c>
      <c r="G18" s="7">
        <v>13742461</v>
      </c>
      <c r="H18" s="10">
        <f t="shared" si="0"/>
        <v>8093095554</v>
      </c>
    </row>
    <row r="19" spans="1:8" ht="12.75">
      <c r="A19" s="63" t="s">
        <v>17</v>
      </c>
      <c r="B19" s="7">
        <v>138369096</v>
      </c>
      <c r="C19" s="7"/>
      <c r="D19" s="7">
        <v>1355125000</v>
      </c>
      <c r="E19" s="7">
        <v>625138000</v>
      </c>
      <c r="F19" s="7">
        <v>4744777232</v>
      </c>
      <c r="G19" s="7">
        <v>11674218</v>
      </c>
      <c r="H19" s="10">
        <f t="shared" si="0"/>
        <v>6875083546</v>
      </c>
    </row>
    <row r="20" spans="1:8" ht="12.75">
      <c r="A20" s="63" t="s">
        <v>18</v>
      </c>
      <c r="B20" s="7">
        <v>34031402</v>
      </c>
      <c r="C20" s="7"/>
      <c r="D20" s="7">
        <v>224140000</v>
      </c>
      <c r="E20" s="7">
        <v>133447000</v>
      </c>
      <c r="F20" s="7">
        <v>1239137900</v>
      </c>
      <c r="G20" s="7">
        <v>2773812</v>
      </c>
      <c r="H20" s="10">
        <f t="shared" si="0"/>
        <v>1633530114</v>
      </c>
    </row>
    <row r="21" spans="1:8" ht="12.75">
      <c r="A21" s="63" t="s">
        <v>19</v>
      </c>
      <c r="B21" s="7">
        <v>57467177</v>
      </c>
      <c r="C21" s="7"/>
      <c r="D21" s="7">
        <v>464462000</v>
      </c>
      <c r="E21" s="7">
        <v>231409000</v>
      </c>
      <c r="F21" s="7">
        <v>2058348285</v>
      </c>
      <c r="G21" s="7">
        <v>4782498</v>
      </c>
      <c r="H21" s="10">
        <f t="shared" si="0"/>
        <v>2816468960</v>
      </c>
    </row>
    <row r="22" spans="1:8" ht="12.75" customHeight="1">
      <c r="A22" s="63" t="s">
        <v>20</v>
      </c>
      <c r="B22" s="7">
        <v>162193247</v>
      </c>
      <c r="C22" s="7"/>
      <c r="D22" s="7">
        <v>2764647000</v>
      </c>
      <c r="E22" s="7">
        <v>957856000</v>
      </c>
      <c r="F22" s="7">
        <v>6604138463</v>
      </c>
      <c r="G22" s="7">
        <v>17840834</v>
      </c>
      <c r="H22" s="10">
        <f t="shared" si="0"/>
        <v>10506675544</v>
      </c>
    </row>
    <row r="23" spans="1:8" ht="12.75">
      <c r="A23" s="63" t="s">
        <v>21</v>
      </c>
      <c r="B23" s="7">
        <v>41537068</v>
      </c>
      <c r="C23" s="7"/>
      <c r="D23" s="7">
        <v>294611000</v>
      </c>
      <c r="E23" s="7">
        <v>170341000</v>
      </c>
      <c r="F23" s="7">
        <v>1891347483</v>
      </c>
      <c r="G23" s="7">
        <v>4078566</v>
      </c>
      <c r="H23" s="10">
        <f t="shared" si="0"/>
        <v>2401915117</v>
      </c>
    </row>
    <row r="24" spans="1:8" ht="12.75">
      <c r="A24" s="63" t="s">
        <v>22</v>
      </c>
      <c r="B24" s="7">
        <v>12952736</v>
      </c>
      <c r="C24" s="7"/>
      <c r="D24" s="7">
        <v>10655000</v>
      </c>
      <c r="E24" s="7">
        <v>35397000</v>
      </c>
      <c r="F24" s="7">
        <v>508213969</v>
      </c>
      <c r="G24" s="7">
        <v>964803</v>
      </c>
      <c r="H24" s="10">
        <f t="shared" si="0"/>
        <v>568183508</v>
      </c>
    </row>
    <row r="25" spans="1:8" ht="12.75">
      <c r="A25" s="63" t="s">
        <v>23</v>
      </c>
      <c r="B25" s="7">
        <v>163215831</v>
      </c>
      <c r="C25" s="7"/>
      <c r="D25" s="7">
        <v>897282000</v>
      </c>
      <c r="E25" s="7">
        <v>548936000</v>
      </c>
      <c r="F25" s="7">
        <v>8514783585</v>
      </c>
      <c r="G25" s="7">
        <v>17220644</v>
      </c>
      <c r="H25" s="10">
        <f t="shared" si="0"/>
        <v>10141438060</v>
      </c>
    </row>
    <row r="26" spans="1:8" ht="12.75">
      <c r="A26" s="63" t="s">
        <v>24</v>
      </c>
      <c r="B26" s="7">
        <v>113350898</v>
      </c>
      <c r="C26" s="7"/>
      <c r="D26" s="7">
        <v>605651000</v>
      </c>
      <c r="E26" s="7">
        <v>424684000</v>
      </c>
      <c r="F26" s="7">
        <v>6083742395</v>
      </c>
      <c r="G26" s="7">
        <v>12293391</v>
      </c>
      <c r="H26" s="12">
        <f t="shared" si="0"/>
        <v>7239721684</v>
      </c>
    </row>
    <row r="27" spans="1:8" ht="12.75">
      <c r="A27" s="63" t="s">
        <v>25</v>
      </c>
      <c r="B27" s="7">
        <v>16926354</v>
      </c>
      <c r="C27" s="7"/>
      <c r="D27" s="7">
        <v>5104000</v>
      </c>
      <c r="E27" s="7">
        <v>61091000</v>
      </c>
      <c r="F27" s="7">
        <v>946505185</v>
      </c>
      <c r="G27" s="7">
        <v>1751329</v>
      </c>
      <c r="H27" s="12">
        <f t="shared" si="0"/>
        <v>1031377868</v>
      </c>
    </row>
    <row r="28" spans="1:8" ht="12.75">
      <c r="A28" s="63" t="s">
        <v>26</v>
      </c>
      <c r="B28" s="7">
        <v>47418994</v>
      </c>
      <c r="C28" s="7"/>
      <c r="D28" s="7">
        <v>19257000</v>
      </c>
      <c r="E28" s="7">
        <v>179852000</v>
      </c>
      <c r="F28" s="7">
        <v>3243011577</v>
      </c>
      <c r="G28" s="7">
        <v>5935483</v>
      </c>
      <c r="H28" s="12">
        <f t="shared" si="0"/>
        <v>3495475054</v>
      </c>
    </row>
    <row r="29" spans="1:8" ht="12.75">
      <c r="A29" s="63" t="s">
        <v>27</v>
      </c>
      <c r="B29" s="7">
        <v>128084893</v>
      </c>
      <c r="C29" s="7">
        <v>4400324452</v>
      </c>
      <c r="D29" s="7">
        <v>1177030000</v>
      </c>
      <c r="E29" s="7">
        <v>483769000</v>
      </c>
      <c r="F29" s="7"/>
      <c r="G29" s="7">
        <v>2770931039</v>
      </c>
      <c r="H29" s="12">
        <f>SUM(B29:G29)</f>
        <v>8960139384</v>
      </c>
    </row>
    <row r="30" spans="1:8" ht="12.75">
      <c r="A30" s="63" t="s">
        <v>28</v>
      </c>
      <c r="B30" s="7">
        <v>45917138</v>
      </c>
      <c r="C30" s="7">
        <v>2231732555</v>
      </c>
      <c r="D30" s="7">
        <v>513013000</v>
      </c>
      <c r="E30" s="7">
        <v>200143000</v>
      </c>
      <c r="F30" s="7"/>
      <c r="G30" s="7"/>
      <c r="H30" s="12">
        <f>SUM(B30:G30)</f>
        <v>2990805693</v>
      </c>
    </row>
    <row r="31" spans="1:8" ht="12.75" hidden="1">
      <c r="A31" s="63"/>
      <c r="B31" s="45"/>
      <c r="C31" s="45">
        <v>0</v>
      </c>
      <c r="D31" s="45"/>
      <c r="E31" s="45"/>
      <c r="F31" s="45"/>
      <c r="G31" s="45"/>
      <c r="H31" s="12">
        <f t="shared" si="0"/>
        <v>0</v>
      </c>
    </row>
    <row r="32" spans="1:8" ht="12.75" hidden="1">
      <c r="A32" s="63"/>
      <c r="B32" s="45"/>
      <c r="C32" s="45"/>
      <c r="D32" s="45"/>
      <c r="E32" s="45"/>
      <c r="F32" s="45"/>
      <c r="G32" s="45"/>
      <c r="H32" s="12">
        <f t="shared" si="0"/>
        <v>0</v>
      </c>
    </row>
    <row r="33" spans="1:8" ht="15">
      <c r="A33" s="64"/>
      <c r="B33" s="45"/>
      <c r="C33" s="45"/>
      <c r="D33" s="45"/>
      <c r="E33" s="45"/>
      <c r="F33" s="45"/>
      <c r="G33" s="45"/>
      <c r="H33" s="74"/>
    </row>
    <row r="34" spans="1:8" ht="15">
      <c r="A34" s="65" t="s">
        <v>30</v>
      </c>
      <c r="B34" s="12">
        <f aca="true" t="shared" si="1" ref="B34:H34">SUM(B10:B33)</f>
        <v>1982157447</v>
      </c>
      <c r="C34" s="12">
        <f t="shared" si="1"/>
        <v>9258026020</v>
      </c>
      <c r="D34" s="12">
        <f t="shared" si="1"/>
        <v>20225456000</v>
      </c>
      <c r="E34" s="12">
        <f t="shared" si="1"/>
        <v>9096587000</v>
      </c>
      <c r="F34" s="12">
        <f t="shared" si="1"/>
        <v>65458189589</v>
      </c>
      <c r="G34" s="12">
        <f t="shared" si="1"/>
        <v>2928244679</v>
      </c>
      <c r="H34" s="12">
        <f t="shared" si="1"/>
        <v>108948660735</v>
      </c>
    </row>
    <row r="35" ht="12.75">
      <c r="H35" s="78"/>
    </row>
  </sheetData>
  <sheetProtection/>
  <mergeCells count="2">
    <mergeCell ref="A3:H3"/>
    <mergeCell ref="A4:H4"/>
  </mergeCells>
  <printOptions horizontalCentered="1" verticalCentered="1"/>
  <pageMargins left="0.31496062992125984" right="0.2755905511811024" top="0.35433070866141736" bottom="0.2362204724409449" header="0.2362204724409449" footer="0.1574803149606299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mgemignani</dc:creator>
  <cp:keywords/>
  <dc:description/>
  <cp:lastModifiedBy>Bertolazzi  Ennio</cp:lastModifiedBy>
  <cp:lastPrinted>2018-01-11T10:16:42Z</cp:lastPrinted>
  <dcterms:created xsi:type="dcterms:W3CDTF">2017-03-08T09:41:24Z</dcterms:created>
  <dcterms:modified xsi:type="dcterms:W3CDTF">2018-01-11T10:18:55Z</dcterms:modified>
  <cp:category/>
  <cp:version/>
  <cp:contentType/>
  <cp:contentStatus/>
</cp:coreProperties>
</file>